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10815"/>
  </bookViews>
  <sheets>
    <sheet name="01 10 2023" sheetId="1" r:id="rId1"/>
  </sheets>
  <calcPr calcId="145621"/>
</workbook>
</file>

<file path=xl/calcChain.xml><?xml version="1.0" encoding="utf-8"?>
<calcChain xmlns="http://schemas.openxmlformats.org/spreadsheetml/2006/main">
  <c r="G80" i="1" l="1"/>
  <c r="H80" i="1" s="1"/>
  <c r="H79" i="1"/>
  <c r="H78" i="1"/>
  <c r="H77" i="1"/>
  <c r="G74" i="1"/>
  <c r="H74" i="1" s="1"/>
  <c r="E74" i="1"/>
  <c r="F74" i="1" s="1"/>
  <c r="H73" i="1"/>
  <c r="F73" i="1"/>
  <c r="H72" i="1"/>
  <c r="F72" i="1"/>
  <c r="H71" i="1"/>
  <c r="F71" i="1"/>
  <c r="H70" i="1"/>
  <c r="F70" i="1"/>
  <c r="H69" i="1"/>
  <c r="F69" i="1"/>
  <c r="H68" i="1"/>
  <c r="F68" i="1"/>
  <c r="H67" i="1"/>
  <c r="F67" i="1"/>
  <c r="H66" i="1"/>
  <c r="F66" i="1"/>
  <c r="H65" i="1"/>
  <c r="F65" i="1"/>
  <c r="H64" i="1"/>
  <c r="F64" i="1"/>
  <c r="H63" i="1"/>
  <c r="F63" i="1"/>
  <c r="H62" i="1"/>
  <c r="F62" i="1"/>
  <c r="H61" i="1"/>
  <c r="F61" i="1"/>
  <c r="H55" i="1"/>
  <c r="H54" i="1"/>
  <c r="H53" i="1"/>
  <c r="H52" i="1"/>
  <c r="H51" i="1"/>
  <c r="H50" i="1"/>
  <c r="H49" i="1"/>
  <c r="H48" i="1"/>
  <c r="H47" i="1"/>
  <c r="H45" i="1"/>
  <c r="H44" i="1"/>
  <c r="B38" i="1"/>
  <c r="C37" i="1"/>
  <c r="E43" i="1" s="1"/>
  <c r="F35" i="1"/>
  <c r="F38" i="1" s="1"/>
  <c r="E35" i="1"/>
  <c r="G35" i="1" s="1"/>
  <c r="D35" i="1"/>
  <c r="C35" i="1"/>
  <c r="B35" i="1"/>
  <c r="H34" i="1"/>
  <c r="F34" i="1"/>
  <c r="E37" i="1" s="1"/>
  <c r="E34" i="1"/>
  <c r="G34" i="1" s="1"/>
  <c r="D34" i="1"/>
  <c r="D37" i="1" s="1"/>
  <c r="D39" i="1" s="1"/>
  <c r="C34" i="1"/>
  <c r="B37" i="1" s="1"/>
  <c r="B34" i="1"/>
  <c r="G32" i="1"/>
  <c r="H31" i="1"/>
  <c r="G31" i="1"/>
  <c r="G29" i="1"/>
  <c r="H28" i="1"/>
  <c r="G28" i="1"/>
  <c r="G26" i="1"/>
  <c r="H25" i="1"/>
  <c r="G25" i="1"/>
  <c r="G23" i="1"/>
  <c r="H22" i="1"/>
  <c r="G22" i="1"/>
  <c r="G20" i="1"/>
  <c r="H19" i="1"/>
  <c r="G19" i="1"/>
  <c r="G17" i="1"/>
  <c r="H16" i="1"/>
  <c r="G16" i="1"/>
  <c r="G14" i="1"/>
  <c r="H13" i="1"/>
  <c r="G13" i="1"/>
  <c r="G10" i="1"/>
  <c r="H9" i="1"/>
  <c r="G9" i="1"/>
  <c r="E56" i="1" l="1"/>
  <c r="B39" i="1"/>
  <c r="E57" i="1"/>
  <c r="F43" i="1" s="1"/>
  <c r="G56" i="1"/>
  <c r="H56" i="1" s="1"/>
  <c r="E39" i="1"/>
  <c r="G37" i="1"/>
  <c r="F37" i="1"/>
  <c r="E38" i="1"/>
  <c r="G38" i="1" s="1"/>
  <c r="H37" i="1" l="1"/>
  <c r="G43" i="1"/>
  <c r="F55" i="1"/>
  <c r="F51" i="1"/>
  <c r="F49" i="1"/>
  <c r="F57" i="1"/>
  <c r="F46" i="1"/>
  <c r="F44" i="1"/>
  <c r="F54" i="1"/>
  <c r="F52" i="1"/>
  <c r="F50" i="1"/>
  <c r="F48" i="1"/>
  <c r="F45" i="1"/>
  <c r="F53" i="1"/>
  <c r="F47" i="1"/>
  <c r="F56" i="1"/>
  <c r="G57" i="1" l="1"/>
  <c r="H57" i="1" s="1"/>
  <c r="H43" i="1"/>
</calcChain>
</file>

<file path=xl/sharedStrings.xml><?xml version="1.0" encoding="utf-8"?>
<sst xmlns="http://schemas.openxmlformats.org/spreadsheetml/2006/main" count="105" uniqueCount="73">
  <si>
    <t>Оперативные данные по исполнению бюджета МО Кривошеинский район                                             на 01.10.2023г.</t>
  </si>
  <si>
    <t>По оперативным данным  за 9 месяцев 2023 года исполнение по доходной части консолидированного бюджета МО Кривошеинского района  по налоговым и неналоговым доходам составило 94 975 тыс. рублей, в т.ч. муниципальный район 69 295  тыс.руб., сельские поселения 25 680 тыс.руб.</t>
  </si>
  <si>
    <t>Исполнение доходов и расходов консолидированного бюджета в разрезе муниципального района, поселений:</t>
  </si>
  <si>
    <t>Наименование</t>
  </si>
  <si>
    <t>2023 год</t>
  </si>
  <si>
    <t>Утверждено по бюджету на 2023 год</t>
  </si>
  <si>
    <t>Исполнено                                                                          на 01 октября 2023 года</t>
  </si>
  <si>
    <t>тыс.руб.</t>
  </si>
  <si>
    <t>в % к плану</t>
  </si>
  <si>
    <t>Всего</t>
  </si>
  <si>
    <t>в т.ч. собственные</t>
  </si>
  <si>
    <t>МО Кривошеинский район</t>
  </si>
  <si>
    <t>Доходы</t>
  </si>
  <si>
    <t>Расходы</t>
  </si>
  <si>
    <t>ПОСЕЛЕНИЯ:</t>
  </si>
  <si>
    <t>Володинское</t>
  </si>
  <si>
    <t>Иштанское</t>
  </si>
  <si>
    <t>Красноярское</t>
  </si>
  <si>
    <t>Кривошеинское</t>
  </si>
  <si>
    <t>Новокривошеинское</t>
  </si>
  <si>
    <t xml:space="preserve">Петровское </t>
  </si>
  <si>
    <t>Пудовское</t>
  </si>
  <si>
    <t>Итого ПОСЕЛЕНИЯ</t>
  </si>
  <si>
    <t>Всего по району</t>
  </si>
  <si>
    <t>Профицит (+)                  или дефицит (-)</t>
  </si>
  <si>
    <t xml:space="preserve">Структура  доходов консолидированного бюджета </t>
  </si>
  <si>
    <t>Наименование доходов</t>
  </si>
  <si>
    <t>План,             (тыс. руб.)</t>
  </si>
  <si>
    <t>Удельный вес,   %</t>
  </si>
  <si>
    <t>Исполнено (тыс.руб.)</t>
  </si>
  <si>
    <t>Исполнено %</t>
  </si>
  <si>
    <t>Налоговые и неналоговые доходы, всего</t>
  </si>
  <si>
    <t xml:space="preserve">из них:                                                                                   Налог на доходы физических лиц       </t>
  </si>
  <si>
    <t>Акцизы</t>
  </si>
  <si>
    <t xml:space="preserve">Единый  сельскохозяйственный налог </t>
  </si>
  <si>
    <t>Налог, взимаемый в связи с применением упрощенной системы налогообложения</t>
  </si>
  <si>
    <t>Единый налог на вмененный доход</t>
  </si>
  <si>
    <t>Налог, взимаемый в связи с применением патентной системы налогообложения</t>
  </si>
  <si>
    <t>Налоги на имущество  физических лиц</t>
  </si>
  <si>
    <t>Налог на добычу общераспространенных полезных ископаемых</t>
  </si>
  <si>
    <t>Земельный налог</t>
  </si>
  <si>
    <t>Государственная пошлина и сборы</t>
  </si>
  <si>
    <t>Задолженность и перерасчеты по отменненым налогам, сборам и иным обязательным платежам</t>
  </si>
  <si>
    <t xml:space="preserve">Неналоговые доходы </t>
  </si>
  <si>
    <t xml:space="preserve">Безвозмездные перечисления </t>
  </si>
  <si>
    <t>ИТОГО:</t>
  </si>
  <si>
    <t xml:space="preserve">Основные статьи  расходов консолидированного бюджета </t>
  </si>
  <si>
    <t xml:space="preserve">Наименование расходов </t>
  </si>
  <si>
    <t>Удельный вес,  %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</si>
  <si>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</si>
  <si>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</si>
  <si>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</si>
  <si>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</si>
  <si>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</si>
  <si>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</si>
  <si>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</si>
  <si>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</si>
  <si>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</si>
  <si>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</si>
  <si>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</si>
  <si>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Обслужиание государственного внутреннего и муниципального долга</t>
  </si>
  <si>
    <t>Межбюджетные трансферты общего характера бюджетам субъектов РФ и муниципальных образований</t>
  </si>
  <si>
    <t>Всего расходов</t>
  </si>
  <si>
    <t>Состояние муниципального долга ( тыс.руб.)</t>
  </si>
  <si>
    <t>Кредиты</t>
  </si>
  <si>
    <t xml:space="preserve"> Гарантии</t>
  </si>
  <si>
    <t>По состоянию на 01.10.2023 года</t>
  </si>
  <si>
    <t>Увеличение за отчетный период</t>
  </si>
  <si>
    <t>Уменьшение за отчетный период</t>
  </si>
  <si>
    <t>Руководитель  Управления финансов Администрации Кривошеинского района</t>
  </si>
  <si>
    <t>И.В.Ерохина</t>
  </si>
  <si>
    <t>Исп.Ю.А.Торопченова</t>
  </si>
  <si>
    <t>тел. 8 38 251 2 13 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</si>
</sst>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0"/>
      <name val="Arial Cyr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Fill="1" applyBorder="1" applyAlignment="1">
      <alignment horizontal="justify" wrapText="1"/>
    </xf>
    <xf numFmtId="0" fontId="2" fillId="0" borderId="0" xfId="0" applyFont="1" applyFill="1"/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3" fontId="2" fillId="0" borderId="5" xfId="0" applyNumberFormat="1" applyFont="1" applyFill="1" applyBorder="1" applyAlignment="1">
      <alignment vertical="top" wrapText="1"/>
    </xf>
    <xf numFmtId="3" fontId="2" fillId="0" borderId="5" xfId="0" applyNumberFormat="1" applyFont="1" applyFill="1" applyBorder="1" applyAlignment="1">
      <alignment horizontal="right" vertical="top" wrapText="1"/>
    </xf>
    <xf numFmtId="164" fontId="2" fillId="0" borderId="5" xfId="0" applyNumberFormat="1" applyFont="1" applyFill="1" applyBorder="1" applyAlignment="1">
      <alignment vertical="top" wrapText="1"/>
    </xf>
    <xf numFmtId="164" fontId="2" fillId="0" borderId="6" xfId="0" applyNumberFormat="1" applyFont="1" applyFill="1" applyBorder="1" applyAlignment="1">
      <alignment vertical="top" wrapText="1"/>
    </xf>
    <xf numFmtId="3" fontId="2" fillId="0" borderId="5" xfId="0" applyNumberFormat="1" applyFont="1" applyFill="1" applyBorder="1" applyAlignment="1">
      <alignment horizontal="center" vertical="top" wrapText="1"/>
    </xf>
    <xf numFmtId="164" fontId="2" fillId="0" borderId="6" xfId="0" applyNumberFormat="1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3" fontId="2" fillId="0" borderId="4" xfId="0" applyNumberFormat="1" applyFont="1" applyFill="1" applyBorder="1" applyAlignment="1">
      <alignment vertical="top" wrapText="1"/>
    </xf>
    <xf numFmtId="165" fontId="2" fillId="0" borderId="5" xfId="0" applyNumberFormat="1" applyFont="1" applyFill="1" applyBorder="1" applyAlignment="1">
      <alignment vertical="top" wrapText="1"/>
    </xf>
    <xf numFmtId="165" fontId="2" fillId="0" borderId="6" xfId="0" applyNumberFormat="1" applyFont="1" applyFill="1" applyBorder="1" applyAlignment="1">
      <alignment vertical="top" wrapText="1"/>
    </xf>
    <xf numFmtId="3" fontId="3" fillId="0" borderId="4" xfId="0" applyNumberFormat="1" applyFont="1" applyFill="1" applyBorder="1" applyAlignment="1">
      <alignment horizontal="center" vertical="top" wrapText="1"/>
    </xf>
    <xf numFmtId="3" fontId="3" fillId="0" borderId="5" xfId="0" applyNumberFormat="1" applyFont="1" applyFill="1" applyBorder="1" applyAlignment="1">
      <alignment horizontal="center" vertical="top" wrapText="1"/>
    </xf>
    <xf numFmtId="3" fontId="3" fillId="0" borderId="6" xfId="0" applyNumberFormat="1" applyFont="1" applyFill="1" applyBorder="1" applyAlignment="1">
      <alignment horizontal="center" vertical="top" wrapText="1"/>
    </xf>
    <xf numFmtId="164" fontId="2" fillId="0" borderId="5" xfId="0" applyNumberFormat="1" applyFont="1" applyBorder="1" applyAlignment="1">
      <alignment vertical="top" wrapText="1"/>
    </xf>
    <xf numFmtId="0" fontId="3" fillId="3" borderId="4" xfId="0" applyFont="1" applyFill="1" applyBorder="1" applyAlignment="1">
      <alignment vertical="top" wrapText="1"/>
    </xf>
    <xf numFmtId="3" fontId="3" fillId="3" borderId="5" xfId="0" applyNumberFormat="1" applyFont="1" applyFill="1" applyBorder="1" applyAlignment="1">
      <alignment vertical="top" wrapText="1"/>
    </xf>
    <xf numFmtId="164" fontId="3" fillId="3" borderId="5" xfId="0" applyNumberFormat="1" applyFont="1" applyFill="1" applyBorder="1" applyAlignment="1">
      <alignment vertical="top" wrapText="1"/>
    </xf>
    <xf numFmtId="164" fontId="3" fillId="3" borderId="6" xfId="0" applyNumberFormat="1" applyFont="1" applyFill="1" applyBorder="1" applyAlignment="1">
      <alignment vertical="top" wrapText="1"/>
    </xf>
    <xf numFmtId="0" fontId="3" fillId="3" borderId="7" xfId="0" applyFont="1" applyFill="1" applyBorder="1" applyAlignment="1">
      <alignment vertical="top" wrapText="1"/>
    </xf>
    <xf numFmtId="3" fontId="3" fillId="3" borderId="8" xfId="0" applyNumberFormat="1" applyFont="1" applyFill="1" applyBorder="1" applyAlignment="1">
      <alignment horizontal="right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left" wrapText="1"/>
    </xf>
    <xf numFmtId="0" fontId="4" fillId="3" borderId="5" xfId="0" applyFont="1" applyFill="1" applyBorder="1"/>
    <xf numFmtId="3" fontId="4" fillId="3" borderId="5" xfId="0" applyNumberFormat="1" applyFont="1" applyFill="1" applyBorder="1" applyAlignment="1">
      <alignment wrapText="1"/>
    </xf>
    <xf numFmtId="164" fontId="4" fillId="3" borderId="6" xfId="0" applyNumberFormat="1" applyFont="1" applyFill="1" applyBorder="1"/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/>
    <xf numFmtId="3" fontId="5" fillId="0" borderId="5" xfId="0" applyNumberFormat="1" applyFont="1" applyBorder="1" applyAlignment="1">
      <alignment wrapText="1"/>
    </xf>
    <xf numFmtId="3" fontId="4" fillId="0" borderId="5" xfId="0" applyNumberFormat="1" applyFont="1" applyFill="1" applyBorder="1" applyAlignment="1">
      <alignment wrapText="1"/>
    </xf>
    <xf numFmtId="3" fontId="5" fillId="0" borderId="5" xfId="0" applyNumberFormat="1" applyFont="1" applyBorder="1" applyAlignment="1">
      <alignment horizontal="right" wrapText="1"/>
    </xf>
    <xf numFmtId="164" fontId="5" fillId="0" borderId="6" xfId="0" applyNumberFormat="1" applyFont="1" applyBorder="1"/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3" fontId="4" fillId="3" borderId="5" xfId="0" applyNumberFormat="1" applyFont="1" applyFill="1" applyBorder="1" applyAlignment="1">
      <alignment horizontal="right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5" fillId="3" borderId="8" xfId="0" applyFont="1" applyFill="1" applyBorder="1"/>
    <xf numFmtId="3" fontId="4" fillId="3" borderId="8" xfId="0" applyNumberFormat="1" applyFont="1" applyFill="1" applyBorder="1" applyAlignment="1">
      <alignment wrapText="1"/>
    </xf>
    <xf numFmtId="164" fontId="4" fillId="3" borderId="9" xfId="0" applyNumberFormat="1" applyFont="1" applyFill="1" applyBorder="1"/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3" fontId="5" fillId="0" borderId="5" xfId="0" applyNumberFormat="1" applyFont="1" applyFill="1" applyBorder="1" applyAlignment="1">
      <alignment horizontal="right" wrapText="1"/>
    </xf>
    <xf numFmtId="165" fontId="5" fillId="0" borderId="6" xfId="0" applyNumberFormat="1" applyFont="1" applyBorder="1"/>
    <xf numFmtId="0" fontId="5" fillId="0" borderId="10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16" xfId="0" applyFont="1" applyBorder="1"/>
    <xf numFmtId="3" fontId="5" fillId="0" borderId="16" xfId="0" applyNumberFormat="1" applyFont="1" applyFill="1" applyBorder="1" applyAlignment="1">
      <alignment horizontal="right" wrapText="1"/>
    </xf>
    <xf numFmtId="165" fontId="5" fillId="0" borderId="6" xfId="0" applyNumberFormat="1" applyFont="1" applyBorder="1" applyAlignment="1">
      <alignment vertical="top"/>
    </xf>
    <xf numFmtId="0" fontId="4" fillId="4" borderId="7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top" wrapText="1"/>
    </xf>
    <xf numFmtId="0" fontId="4" fillId="4" borderId="8" xfId="0" applyFont="1" applyFill="1" applyBorder="1"/>
    <xf numFmtId="3" fontId="4" fillId="4" borderId="8" xfId="0" applyNumberFormat="1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center" vertical="top" wrapText="1"/>
    </xf>
    <xf numFmtId="165" fontId="4" fillId="4" borderId="9" xfId="0" applyNumberFormat="1" applyFont="1" applyFill="1" applyBorder="1"/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6" xfId="0" applyFont="1" applyBorder="1"/>
    <xf numFmtId="0" fontId="2" fillId="0" borderId="0" xfId="0" applyFont="1" applyBorder="1"/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8" xfId="0" applyFont="1" applyBorder="1"/>
    <xf numFmtId="0" fontId="2" fillId="0" borderId="9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41"/>
  <sheetViews>
    <sheetView tabSelected="1" workbookViewId="0">
      <selection activeCell="G69" sqref="G69"/>
    </sheetView>
  </sheetViews>
  <sheetFormatPr defaultRowHeight="15.75" x14ac:dyDescent="0.25"/>
  <cols>
    <col min="1" max="1" width="20.5703125" style="2" customWidth="1"/>
    <col min="2" max="2" width="11.5703125" style="2" customWidth="1"/>
    <col min="3" max="3" width="10" style="2" customWidth="1"/>
    <col min="4" max="4" width="9.5703125" style="2" hidden="1" customWidth="1"/>
    <col min="5" max="5" width="11.28515625" style="2" customWidth="1"/>
    <col min="6" max="6" width="11.7109375" style="2" customWidth="1"/>
    <col min="7" max="7" width="12.42578125" style="2" customWidth="1"/>
    <col min="8" max="8" width="12.140625" style="2" customWidth="1"/>
    <col min="9" max="16384" width="9.140625" style="2"/>
  </cols>
  <sheetData>
    <row r="1" spans="1:9" ht="41.2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9" ht="64.5" customHeight="1" thickBot="1" x14ac:dyDescent="0.3">
      <c r="A2" s="3" t="s">
        <v>1</v>
      </c>
      <c r="B2" s="3"/>
      <c r="C2" s="3"/>
      <c r="D2" s="3"/>
      <c r="E2" s="3"/>
      <c r="F2" s="3"/>
      <c r="G2" s="3"/>
      <c r="H2" s="3"/>
      <c r="I2" s="4"/>
    </row>
    <row r="3" spans="1:9" ht="33" customHeight="1" x14ac:dyDescent="0.25">
      <c r="A3" s="5" t="s">
        <v>2</v>
      </c>
      <c r="B3" s="6"/>
      <c r="C3" s="6"/>
      <c r="D3" s="6"/>
      <c r="E3" s="6"/>
      <c r="F3" s="6"/>
      <c r="G3" s="6"/>
      <c r="H3" s="7"/>
    </row>
    <row r="4" spans="1:9" ht="16.5" customHeight="1" x14ac:dyDescent="0.25">
      <c r="A4" s="8" t="s">
        <v>3</v>
      </c>
      <c r="B4" s="9" t="s">
        <v>4</v>
      </c>
      <c r="C4" s="9"/>
      <c r="D4" s="9"/>
      <c r="E4" s="9"/>
      <c r="F4" s="9"/>
      <c r="G4" s="9"/>
      <c r="H4" s="10"/>
    </row>
    <row r="5" spans="1:9" ht="48" customHeight="1" x14ac:dyDescent="0.25">
      <c r="A5" s="8"/>
      <c r="B5" s="11" t="s">
        <v>5</v>
      </c>
      <c r="C5" s="11"/>
      <c r="D5" s="12"/>
      <c r="E5" s="13" t="s">
        <v>6</v>
      </c>
      <c r="F5" s="13"/>
      <c r="G5" s="13"/>
      <c r="H5" s="14"/>
    </row>
    <row r="6" spans="1:9" ht="15" customHeight="1" x14ac:dyDescent="0.25">
      <c r="A6" s="8"/>
      <c r="B6" s="11" t="s">
        <v>7</v>
      </c>
      <c r="C6" s="11"/>
      <c r="D6" s="11" t="s">
        <v>7</v>
      </c>
      <c r="E6" s="11"/>
      <c r="F6" s="11"/>
      <c r="G6" s="11" t="s">
        <v>8</v>
      </c>
      <c r="H6" s="15"/>
    </row>
    <row r="7" spans="1:9" ht="47.25" customHeight="1" x14ac:dyDescent="0.25">
      <c r="A7" s="8"/>
      <c r="B7" s="12" t="s">
        <v>9</v>
      </c>
      <c r="C7" s="12" t="s">
        <v>10</v>
      </c>
      <c r="D7" s="12" t="s">
        <v>9</v>
      </c>
      <c r="E7" s="12" t="s">
        <v>9</v>
      </c>
      <c r="F7" s="12" t="s">
        <v>10</v>
      </c>
      <c r="G7" s="12" t="s">
        <v>9</v>
      </c>
      <c r="H7" s="16" t="s">
        <v>10</v>
      </c>
    </row>
    <row r="8" spans="1:9" ht="21.75" customHeight="1" x14ac:dyDescent="0.25">
      <c r="A8" s="17" t="s">
        <v>11</v>
      </c>
      <c r="B8" s="18"/>
      <c r="C8" s="18"/>
      <c r="D8" s="18"/>
      <c r="E8" s="18"/>
      <c r="F8" s="18"/>
      <c r="G8" s="18"/>
      <c r="H8" s="19"/>
    </row>
    <row r="9" spans="1:9" ht="16.5" customHeight="1" x14ac:dyDescent="0.25">
      <c r="A9" s="20" t="s">
        <v>12</v>
      </c>
      <c r="B9" s="21">
        <v>771179</v>
      </c>
      <c r="C9" s="21">
        <v>87617</v>
      </c>
      <c r="D9" s="21"/>
      <c r="E9" s="22">
        <v>565391</v>
      </c>
      <c r="F9" s="22">
        <v>69295</v>
      </c>
      <c r="G9" s="23">
        <f>E9/B9*100</f>
        <v>73.315144732934897</v>
      </c>
      <c r="H9" s="24">
        <f>F9/C9*100</f>
        <v>79.088533047239693</v>
      </c>
    </row>
    <row r="10" spans="1:9" ht="18" customHeight="1" x14ac:dyDescent="0.25">
      <c r="A10" s="20" t="s">
        <v>13</v>
      </c>
      <c r="B10" s="21">
        <v>808078</v>
      </c>
      <c r="C10" s="21"/>
      <c r="D10" s="21"/>
      <c r="E10" s="22">
        <v>561480</v>
      </c>
      <c r="F10" s="25"/>
      <c r="G10" s="23">
        <f>E10/B10*100</f>
        <v>69.483391454785306</v>
      </c>
      <c r="H10" s="26"/>
    </row>
    <row r="11" spans="1:9" ht="19.5" customHeight="1" x14ac:dyDescent="0.25">
      <c r="A11" s="17" t="s">
        <v>14</v>
      </c>
      <c r="B11" s="18"/>
      <c r="C11" s="18"/>
      <c r="D11" s="18"/>
      <c r="E11" s="18"/>
      <c r="F11" s="18"/>
      <c r="G11" s="18"/>
      <c r="H11" s="19"/>
    </row>
    <row r="12" spans="1:9" ht="15.75" customHeight="1" x14ac:dyDescent="0.25">
      <c r="A12" s="27" t="s">
        <v>15</v>
      </c>
      <c r="B12" s="13"/>
      <c r="C12" s="13"/>
      <c r="D12" s="13"/>
      <c r="E12" s="13"/>
      <c r="F12" s="13"/>
      <c r="G12" s="13"/>
      <c r="H12" s="14"/>
    </row>
    <row r="13" spans="1:9" x14ac:dyDescent="0.25">
      <c r="A13" s="28" t="s">
        <v>12</v>
      </c>
      <c r="B13" s="21">
        <v>14945</v>
      </c>
      <c r="C13" s="21">
        <v>6233</v>
      </c>
      <c r="D13" s="21"/>
      <c r="E13" s="22">
        <v>12039</v>
      </c>
      <c r="F13" s="22">
        <v>4876</v>
      </c>
      <c r="G13" s="29">
        <f>E13/B13*100</f>
        <v>80.555369688859145</v>
      </c>
      <c r="H13" s="30">
        <f>F13/C13*100</f>
        <v>78.228782287822867</v>
      </c>
    </row>
    <row r="14" spans="1:9" x14ac:dyDescent="0.25">
      <c r="A14" s="28" t="s">
        <v>13</v>
      </c>
      <c r="B14" s="21">
        <v>18052</v>
      </c>
      <c r="C14" s="21"/>
      <c r="D14" s="21"/>
      <c r="E14" s="22">
        <v>13929</v>
      </c>
      <c r="F14" s="25"/>
      <c r="G14" s="29">
        <f>E14/B14*100</f>
        <v>77.160425437624639</v>
      </c>
      <c r="H14" s="30"/>
    </row>
    <row r="15" spans="1:9" x14ac:dyDescent="0.25">
      <c r="A15" s="31" t="s">
        <v>16</v>
      </c>
      <c r="B15" s="32"/>
      <c r="C15" s="32"/>
      <c r="D15" s="32"/>
      <c r="E15" s="32"/>
      <c r="F15" s="32"/>
      <c r="G15" s="32"/>
      <c r="H15" s="33"/>
    </row>
    <row r="16" spans="1:9" x14ac:dyDescent="0.25">
      <c r="A16" s="28" t="s">
        <v>12</v>
      </c>
      <c r="B16" s="21">
        <v>9735</v>
      </c>
      <c r="C16" s="21">
        <v>1697</v>
      </c>
      <c r="D16" s="21"/>
      <c r="E16" s="22">
        <v>7708</v>
      </c>
      <c r="F16" s="22">
        <v>1024</v>
      </c>
      <c r="G16" s="29">
        <f>E16/B16*100</f>
        <v>79.178222907036471</v>
      </c>
      <c r="H16" s="30">
        <f>F16/C16*100</f>
        <v>60.341779611078373</v>
      </c>
    </row>
    <row r="17" spans="1:8" x14ac:dyDescent="0.25">
      <c r="A17" s="28" t="s">
        <v>13</v>
      </c>
      <c r="B17" s="21">
        <v>10097</v>
      </c>
      <c r="C17" s="21"/>
      <c r="D17" s="21"/>
      <c r="E17" s="22">
        <v>5335</v>
      </c>
      <c r="F17" s="25"/>
      <c r="G17" s="29">
        <f>E17/B17*100</f>
        <v>52.837476478161825</v>
      </c>
      <c r="H17" s="30"/>
    </row>
    <row r="18" spans="1:8" x14ac:dyDescent="0.25">
      <c r="A18" s="31" t="s">
        <v>17</v>
      </c>
      <c r="B18" s="32"/>
      <c r="C18" s="32"/>
      <c r="D18" s="32"/>
      <c r="E18" s="32"/>
      <c r="F18" s="32"/>
      <c r="G18" s="32"/>
      <c r="H18" s="33"/>
    </row>
    <row r="19" spans="1:8" x14ac:dyDescent="0.25">
      <c r="A19" s="28" t="s">
        <v>12</v>
      </c>
      <c r="B19" s="21">
        <v>12621</v>
      </c>
      <c r="C19" s="21">
        <v>4052</v>
      </c>
      <c r="D19" s="21"/>
      <c r="E19" s="22">
        <v>9700</v>
      </c>
      <c r="F19" s="22">
        <v>3096</v>
      </c>
      <c r="G19" s="29">
        <f>E19/B19*100</f>
        <v>76.856033594802312</v>
      </c>
      <c r="H19" s="30">
        <f>F19/C19*100</f>
        <v>76.406712734452114</v>
      </c>
    </row>
    <row r="20" spans="1:8" x14ac:dyDescent="0.25">
      <c r="A20" s="28" t="s">
        <v>13</v>
      </c>
      <c r="B20" s="21">
        <v>13562</v>
      </c>
      <c r="C20" s="21"/>
      <c r="D20" s="21"/>
      <c r="E20" s="22">
        <v>9516</v>
      </c>
      <c r="F20" s="25"/>
      <c r="G20" s="29">
        <f>E20/B20*100</f>
        <v>70.166642088187587</v>
      </c>
      <c r="H20" s="30"/>
    </row>
    <row r="21" spans="1:8" x14ac:dyDescent="0.25">
      <c r="A21" s="31" t="s">
        <v>18</v>
      </c>
      <c r="B21" s="32"/>
      <c r="C21" s="32"/>
      <c r="D21" s="32"/>
      <c r="E21" s="32"/>
      <c r="F21" s="32"/>
      <c r="G21" s="32"/>
      <c r="H21" s="33"/>
    </row>
    <row r="22" spans="1:8" x14ac:dyDescent="0.25">
      <c r="A22" s="28" t="s">
        <v>12</v>
      </c>
      <c r="B22" s="21">
        <v>54618</v>
      </c>
      <c r="C22" s="21">
        <v>18442</v>
      </c>
      <c r="D22" s="21"/>
      <c r="E22" s="22">
        <v>36097</v>
      </c>
      <c r="F22" s="22">
        <v>12023</v>
      </c>
      <c r="G22" s="29">
        <f>E22/B22*100</f>
        <v>66.08993372148376</v>
      </c>
      <c r="H22" s="30">
        <f>F22/C22*100</f>
        <v>65.193579872031236</v>
      </c>
    </row>
    <row r="23" spans="1:8" x14ac:dyDescent="0.25">
      <c r="A23" s="28" t="s">
        <v>13</v>
      </c>
      <c r="B23" s="21">
        <v>57580</v>
      </c>
      <c r="C23" s="21"/>
      <c r="D23" s="21"/>
      <c r="E23" s="22">
        <v>35397</v>
      </c>
      <c r="F23" s="25"/>
      <c r="G23" s="29">
        <f>E23/B23*100</f>
        <v>61.474470302188259</v>
      </c>
      <c r="H23" s="30"/>
    </row>
    <row r="24" spans="1:8" ht="14.25" customHeight="1" x14ac:dyDescent="0.25">
      <c r="A24" s="31" t="s">
        <v>19</v>
      </c>
      <c r="B24" s="32"/>
      <c r="C24" s="32"/>
      <c r="D24" s="32"/>
      <c r="E24" s="32"/>
      <c r="F24" s="32"/>
      <c r="G24" s="32"/>
      <c r="H24" s="33"/>
    </row>
    <row r="25" spans="1:8" x14ac:dyDescent="0.25">
      <c r="A25" s="28" t="s">
        <v>12</v>
      </c>
      <c r="B25" s="21">
        <v>12694</v>
      </c>
      <c r="C25" s="21">
        <v>2530</v>
      </c>
      <c r="D25" s="21"/>
      <c r="E25" s="22">
        <v>10636</v>
      </c>
      <c r="F25" s="22">
        <v>1881</v>
      </c>
      <c r="G25" s="29">
        <f>E25/B25*100</f>
        <v>83.787616196628321</v>
      </c>
      <c r="H25" s="30">
        <f>F25/C25*100</f>
        <v>74.34782608695653</v>
      </c>
    </row>
    <row r="26" spans="1:8" x14ac:dyDescent="0.25">
      <c r="A26" s="28" t="s">
        <v>13</v>
      </c>
      <c r="B26" s="21">
        <v>13152</v>
      </c>
      <c r="C26" s="21"/>
      <c r="D26" s="21"/>
      <c r="E26" s="22">
        <v>10295</v>
      </c>
      <c r="F26" s="25"/>
      <c r="G26" s="29">
        <f>E26/B26*100</f>
        <v>78.277068126520675</v>
      </c>
      <c r="H26" s="30"/>
    </row>
    <row r="27" spans="1:8" x14ac:dyDescent="0.25">
      <c r="A27" s="31" t="s">
        <v>20</v>
      </c>
      <c r="B27" s="32"/>
      <c r="C27" s="32"/>
      <c r="D27" s="32"/>
      <c r="E27" s="32"/>
      <c r="F27" s="32"/>
      <c r="G27" s="32"/>
      <c r="H27" s="33"/>
    </row>
    <row r="28" spans="1:8" x14ac:dyDescent="0.25">
      <c r="A28" s="28" t="s">
        <v>12</v>
      </c>
      <c r="B28" s="21">
        <v>8504</v>
      </c>
      <c r="C28" s="21">
        <v>1371</v>
      </c>
      <c r="D28" s="21"/>
      <c r="E28" s="22">
        <v>5650</v>
      </c>
      <c r="F28" s="22">
        <v>922</v>
      </c>
      <c r="G28" s="29">
        <f>E28/B28*100</f>
        <v>66.439322671683911</v>
      </c>
      <c r="H28" s="30">
        <f>F28/C28*100</f>
        <v>67.250182348650625</v>
      </c>
    </row>
    <row r="29" spans="1:8" x14ac:dyDescent="0.25">
      <c r="A29" s="28" t="s">
        <v>13</v>
      </c>
      <c r="B29" s="21">
        <v>8841</v>
      </c>
      <c r="C29" s="21"/>
      <c r="D29" s="21"/>
      <c r="E29" s="22">
        <v>4790</v>
      </c>
      <c r="F29" s="25"/>
      <c r="G29" s="29">
        <f>E29/B29*100</f>
        <v>54.179391471552997</v>
      </c>
      <c r="H29" s="30"/>
    </row>
    <row r="30" spans="1:8" x14ac:dyDescent="0.25">
      <c r="A30" s="31" t="s">
        <v>21</v>
      </c>
      <c r="B30" s="32"/>
      <c r="C30" s="32"/>
      <c r="D30" s="32"/>
      <c r="E30" s="32"/>
      <c r="F30" s="32"/>
      <c r="G30" s="32"/>
      <c r="H30" s="33"/>
    </row>
    <row r="31" spans="1:8" x14ac:dyDescent="0.25">
      <c r="A31" s="28" t="s">
        <v>12</v>
      </c>
      <c r="B31" s="21">
        <v>10257</v>
      </c>
      <c r="C31" s="21">
        <v>3113</v>
      </c>
      <c r="D31" s="21"/>
      <c r="E31" s="22">
        <v>7398</v>
      </c>
      <c r="F31" s="22">
        <v>1858</v>
      </c>
      <c r="G31" s="29">
        <f>E31/B31*100</f>
        <v>72.126352734717756</v>
      </c>
      <c r="H31" s="30">
        <f>F31/C31*100</f>
        <v>59.685191133954383</v>
      </c>
    </row>
    <row r="32" spans="1:8" x14ac:dyDescent="0.25">
      <c r="A32" s="28" t="s">
        <v>13</v>
      </c>
      <c r="B32" s="21">
        <v>10967</v>
      </c>
      <c r="C32" s="21"/>
      <c r="D32" s="21"/>
      <c r="E32" s="22">
        <v>7660</v>
      </c>
      <c r="F32" s="25"/>
      <c r="G32" s="29">
        <f>E32/B32*100</f>
        <v>69.845901340384785</v>
      </c>
      <c r="H32" s="30"/>
    </row>
    <row r="33" spans="1:8" ht="21" customHeight="1" x14ac:dyDescent="0.25">
      <c r="A33" s="17" t="s">
        <v>22</v>
      </c>
      <c r="B33" s="18"/>
      <c r="C33" s="18"/>
      <c r="D33" s="18"/>
      <c r="E33" s="18"/>
      <c r="F33" s="18"/>
      <c r="G33" s="18"/>
      <c r="H33" s="19"/>
    </row>
    <row r="34" spans="1:8" x14ac:dyDescent="0.25">
      <c r="A34" s="20" t="s">
        <v>12</v>
      </c>
      <c r="B34" s="21">
        <f t="shared" ref="B34:F35" si="0">B13+B16+B19+B22+B25+B28+B31</f>
        <v>123374</v>
      </c>
      <c r="C34" s="21">
        <f t="shared" si="0"/>
        <v>37438</v>
      </c>
      <c r="D34" s="21">
        <f t="shared" si="0"/>
        <v>0</v>
      </c>
      <c r="E34" s="21">
        <f t="shared" si="0"/>
        <v>89228</v>
      </c>
      <c r="F34" s="21">
        <f>F13+F16+F19+F22+F25+F28+F31</f>
        <v>25680</v>
      </c>
      <c r="G34" s="23">
        <f>E34/B34*100</f>
        <v>72.323179924457335</v>
      </c>
      <c r="H34" s="24">
        <f>F34/C34*100</f>
        <v>68.59340776750895</v>
      </c>
    </row>
    <row r="35" spans="1:8" x14ac:dyDescent="0.25">
      <c r="A35" s="20" t="s">
        <v>13</v>
      </c>
      <c r="B35" s="21">
        <f t="shared" si="0"/>
        <v>132251</v>
      </c>
      <c r="C35" s="21">
        <f t="shared" si="0"/>
        <v>0</v>
      </c>
      <c r="D35" s="21">
        <f t="shared" si="0"/>
        <v>0</v>
      </c>
      <c r="E35" s="21">
        <f t="shared" si="0"/>
        <v>86922</v>
      </c>
      <c r="F35" s="21">
        <f t="shared" si="0"/>
        <v>0</v>
      </c>
      <c r="G35" s="34">
        <f>E35/B35*100</f>
        <v>65.725022873172975</v>
      </c>
      <c r="H35" s="26"/>
    </row>
    <row r="36" spans="1:8" ht="24" customHeight="1" x14ac:dyDescent="0.25">
      <c r="A36" s="17" t="s">
        <v>23</v>
      </c>
      <c r="B36" s="18"/>
      <c r="C36" s="18"/>
      <c r="D36" s="18"/>
      <c r="E36" s="18"/>
      <c r="F36" s="18"/>
      <c r="G36" s="18"/>
      <c r="H36" s="19"/>
    </row>
    <row r="37" spans="1:8" x14ac:dyDescent="0.25">
      <c r="A37" s="35" t="s">
        <v>12</v>
      </c>
      <c r="B37" s="36">
        <f>C34+B9-4306-197-1+7358</f>
        <v>811471</v>
      </c>
      <c r="C37" s="36">
        <f>C9+C34</f>
        <v>125055</v>
      </c>
      <c r="D37" s="36">
        <f>D34+D9</f>
        <v>0</v>
      </c>
      <c r="E37" s="36">
        <f>F34+E9-3222-197-1+2093+15</f>
        <v>589759</v>
      </c>
      <c r="F37" s="36">
        <f>F34+F9</f>
        <v>94975</v>
      </c>
      <c r="G37" s="37">
        <f>E37/B37*100</f>
        <v>72.677766673115869</v>
      </c>
      <c r="H37" s="38">
        <f>F37/C37*100</f>
        <v>75.946583503258566</v>
      </c>
    </row>
    <row r="38" spans="1:8" x14ac:dyDescent="0.25">
      <c r="A38" s="35" t="s">
        <v>13</v>
      </c>
      <c r="B38" s="36">
        <f>E74</f>
        <v>857247</v>
      </c>
      <c r="C38" s="36"/>
      <c r="D38" s="36"/>
      <c r="E38" s="36">
        <f>G74</f>
        <v>583542</v>
      </c>
      <c r="F38" s="36">
        <f>F10+F35</f>
        <v>0</v>
      </c>
      <c r="G38" s="37">
        <f>E38/B38*100</f>
        <v>68.071629297040417</v>
      </c>
      <c r="H38" s="38"/>
    </row>
    <row r="39" spans="1:8" ht="33" customHeight="1" thickBot="1" x14ac:dyDescent="0.3">
      <c r="A39" s="39" t="s">
        <v>24</v>
      </c>
      <c r="B39" s="40">
        <f>B37-B38</f>
        <v>-45776</v>
      </c>
      <c r="C39" s="40"/>
      <c r="D39" s="40">
        <f>D37-D38</f>
        <v>0</v>
      </c>
      <c r="E39" s="40">
        <f>E37-E38</f>
        <v>6217</v>
      </c>
      <c r="F39" s="40"/>
      <c r="G39" s="41"/>
      <c r="H39" s="42"/>
    </row>
    <row r="40" spans="1:8" ht="21.75" customHeight="1" x14ac:dyDescent="0.25">
      <c r="A40" s="43" t="s">
        <v>25</v>
      </c>
      <c r="B40" s="44"/>
      <c r="C40" s="44"/>
      <c r="D40" s="44"/>
      <c r="E40" s="44"/>
      <c r="F40" s="44"/>
      <c r="G40" s="44"/>
      <c r="H40" s="45"/>
    </row>
    <row r="41" spans="1:8" ht="19.5" customHeight="1" x14ac:dyDescent="0.25">
      <c r="A41" s="8" t="s">
        <v>26</v>
      </c>
      <c r="B41" s="11"/>
      <c r="C41" s="11"/>
      <c r="D41" s="46"/>
      <c r="E41" s="11" t="s">
        <v>4</v>
      </c>
      <c r="F41" s="11"/>
      <c r="G41" s="11"/>
      <c r="H41" s="15"/>
    </row>
    <row r="42" spans="1:8" ht="37.5" customHeight="1" x14ac:dyDescent="0.25">
      <c r="A42" s="8"/>
      <c r="B42" s="11"/>
      <c r="C42" s="11"/>
      <c r="D42" s="46"/>
      <c r="E42" s="47" t="s">
        <v>27</v>
      </c>
      <c r="F42" s="47" t="s">
        <v>28</v>
      </c>
      <c r="G42" s="47" t="s">
        <v>29</v>
      </c>
      <c r="H42" s="48" t="s">
        <v>30</v>
      </c>
    </row>
    <row r="43" spans="1:8" ht="31.5" customHeight="1" x14ac:dyDescent="0.25">
      <c r="A43" s="49" t="s">
        <v>31</v>
      </c>
      <c r="B43" s="50"/>
      <c r="C43" s="50"/>
      <c r="D43" s="51"/>
      <c r="E43" s="52">
        <f>C37</f>
        <v>125055</v>
      </c>
      <c r="F43" s="52">
        <f>E43/E$57*100</f>
        <v>15.410901929951903</v>
      </c>
      <c r="G43" s="52">
        <f>F37</f>
        <v>94975</v>
      </c>
      <c r="H43" s="53">
        <f>G43/E43*100</f>
        <v>75.946583503258566</v>
      </c>
    </row>
    <row r="44" spans="1:8" ht="30" customHeight="1" x14ac:dyDescent="0.25">
      <c r="A44" s="54" t="s">
        <v>32</v>
      </c>
      <c r="B44" s="55"/>
      <c r="C44" s="55"/>
      <c r="D44" s="56"/>
      <c r="E44" s="57">
        <v>92661</v>
      </c>
      <c r="F44" s="58">
        <f t="shared" ref="F44:F55" si="1">E44/E$57*100</f>
        <v>11.418892357213013</v>
      </c>
      <c r="G44" s="59">
        <v>71352</v>
      </c>
      <c r="H44" s="60">
        <f t="shared" ref="H44:H57" si="2">G44/E44*100</f>
        <v>77.003269984135727</v>
      </c>
    </row>
    <row r="45" spans="1:8" ht="21" customHeight="1" x14ac:dyDescent="0.25">
      <c r="A45" s="61" t="s">
        <v>33</v>
      </c>
      <c r="B45" s="62"/>
      <c r="C45" s="63"/>
      <c r="D45" s="56"/>
      <c r="E45" s="57">
        <v>10181</v>
      </c>
      <c r="F45" s="58">
        <f t="shared" si="1"/>
        <v>1.2546351009463061</v>
      </c>
      <c r="G45" s="57">
        <v>8101</v>
      </c>
      <c r="H45" s="60">
        <f t="shared" si="2"/>
        <v>79.569786857872501</v>
      </c>
    </row>
    <row r="46" spans="1:8" ht="20.25" customHeight="1" x14ac:dyDescent="0.25">
      <c r="A46" s="54" t="s">
        <v>34</v>
      </c>
      <c r="B46" s="55"/>
      <c r="C46" s="55"/>
      <c r="D46" s="56"/>
      <c r="E46" s="57">
        <v>4</v>
      </c>
      <c r="F46" s="58">
        <f t="shared" si="1"/>
        <v>4.9293197169091691E-4</v>
      </c>
      <c r="G46" s="59">
        <v>20</v>
      </c>
      <c r="H46" s="60"/>
    </row>
    <row r="47" spans="1:8" ht="29.25" customHeight="1" x14ac:dyDescent="0.25">
      <c r="A47" s="61" t="s">
        <v>35</v>
      </c>
      <c r="B47" s="62"/>
      <c r="C47" s="63"/>
      <c r="D47" s="56"/>
      <c r="E47" s="57">
        <v>3485</v>
      </c>
      <c r="F47" s="58">
        <f t="shared" si="1"/>
        <v>0.42946698033571135</v>
      </c>
      <c r="G47" s="59">
        <v>3950</v>
      </c>
      <c r="H47" s="60">
        <f t="shared" si="2"/>
        <v>113.34289813486372</v>
      </c>
    </row>
    <row r="48" spans="1:8" ht="15.75" customHeight="1" x14ac:dyDescent="0.25">
      <c r="A48" s="54" t="s">
        <v>36</v>
      </c>
      <c r="B48" s="55"/>
      <c r="C48" s="55"/>
      <c r="D48" s="56"/>
      <c r="E48" s="57">
        <v>0</v>
      </c>
      <c r="F48" s="58">
        <f t="shared" si="1"/>
        <v>0</v>
      </c>
      <c r="G48" s="59">
        <v>-41</v>
      </c>
      <c r="H48" s="60" t="e">
        <f t="shared" si="2"/>
        <v>#DIV/0!</v>
      </c>
    </row>
    <row r="49" spans="1:8" ht="30.75" customHeight="1" x14ac:dyDescent="0.25">
      <c r="A49" s="61" t="s">
        <v>37</v>
      </c>
      <c r="B49" s="62"/>
      <c r="C49" s="63"/>
      <c r="D49" s="56"/>
      <c r="E49" s="57">
        <v>938</v>
      </c>
      <c r="F49" s="58">
        <f t="shared" si="1"/>
        <v>0.11559254736152001</v>
      </c>
      <c r="G49" s="59">
        <v>1174</v>
      </c>
      <c r="H49" s="60">
        <f t="shared" si="2"/>
        <v>125.15991471215351</v>
      </c>
    </row>
    <row r="50" spans="1:8" ht="20.25" customHeight="1" x14ac:dyDescent="0.25">
      <c r="A50" s="54" t="s">
        <v>38</v>
      </c>
      <c r="B50" s="55"/>
      <c r="C50" s="55"/>
      <c r="D50" s="56"/>
      <c r="E50" s="57">
        <v>2460</v>
      </c>
      <c r="F50" s="58">
        <f t="shared" si="1"/>
        <v>0.30315316258991387</v>
      </c>
      <c r="G50" s="59">
        <v>346</v>
      </c>
      <c r="H50" s="60">
        <f t="shared" si="2"/>
        <v>14.065040650406505</v>
      </c>
    </row>
    <row r="51" spans="1:8" ht="29.25" customHeight="1" x14ac:dyDescent="0.25">
      <c r="A51" s="54" t="s">
        <v>39</v>
      </c>
      <c r="B51" s="55"/>
      <c r="C51" s="55"/>
      <c r="D51" s="56"/>
      <c r="E51" s="57">
        <v>0</v>
      </c>
      <c r="F51" s="58">
        <f t="shared" si="1"/>
        <v>0</v>
      </c>
      <c r="G51" s="59">
        <v>0</v>
      </c>
      <c r="H51" s="60" t="e">
        <f t="shared" si="2"/>
        <v>#DIV/0!</v>
      </c>
    </row>
    <row r="52" spans="1:8" ht="18" customHeight="1" x14ac:dyDescent="0.25">
      <c r="A52" s="54" t="s">
        <v>40</v>
      </c>
      <c r="B52" s="55"/>
      <c r="C52" s="55"/>
      <c r="D52" s="56"/>
      <c r="E52" s="57">
        <v>3344</v>
      </c>
      <c r="F52" s="58">
        <f t="shared" si="1"/>
        <v>0.4120911283336065</v>
      </c>
      <c r="G52" s="59">
        <v>1217</v>
      </c>
      <c r="H52" s="60">
        <f t="shared" si="2"/>
        <v>36.393540669856463</v>
      </c>
    </row>
    <row r="53" spans="1:8" ht="18" customHeight="1" x14ac:dyDescent="0.25">
      <c r="A53" s="54" t="s">
        <v>41</v>
      </c>
      <c r="B53" s="55"/>
      <c r="C53" s="55"/>
      <c r="D53" s="56"/>
      <c r="E53" s="57">
        <v>1288</v>
      </c>
      <c r="F53" s="58">
        <f t="shared" si="1"/>
        <v>0.15872409488447523</v>
      </c>
      <c r="G53" s="59">
        <v>1134</v>
      </c>
      <c r="H53" s="60">
        <f t="shared" si="2"/>
        <v>88.043478260869563</v>
      </c>
    </row>
    <row r="54" spans="1:8" ht="44.25" customHeight="1" x14ac:dyDescent="0.25">
      <c r="A54" s="61" t="s">
        <v>42</v>
      </c>
      <c r="B54" s="62"/>
      <c r="C54" s="63"/>
      <c r="D54" s="56"/>
      <c r="E54" s="57">
        <v>0</v>
      </c>
      <c r="F54" s="58">
        <f t="shared" si="1"/>
        <v>0</v>
      </c>
      <c r="G54" s="59">
        <v>0</v>
      </c>
      <c r="H54" s="60" t="e">
        <f t="shared" si="2"/>
        <v>#DIV/0!</v>
      </c>
    </row>
    <row r="55" spans="1:8" ht="17.25" customHeight="1" x14ac:dyDescent="0.25">
      <c r="A55" s="54" t="s">
        <v>43</v>
      </c>
      <c r="B55" s="55"/>
      <c r="C55" s="55"/>
      <c r="D55" s="56"/>
      <c r="E55" s="57">
        <v>6694</v>
      </c>
      <c r="F55" s="58">
        <f t="shared" si="1"/>
        <v>0.82492165462474931</v>
      </c>
      <c r="G55" s="57">
        <v>7722</v>
      </c>
      <c r="H55" s="60">
        <f t="shared" si="2"/>
        <v>115.35703615177771</v>
      </c>
    </row>
    <row r="56" spans="1:8" ht="15.75" customHeight="1" x14ac:dyDescent="0.25">
      <c r="A56" s="49" t="s">
        <v>44</v>
      </c>
      <c r="B56" s="50"/>
      <c r="C56" s="50"/>
      <c r="D56" s="51"/>
      <c r="E56" s="52">
        <f>B37-C37</f>
        <v>686416</v>
      </c>
      <c r="F56" s="52">
        <f>E56/E$57*100</f>
        <v>84.589098070048095</v>
      </c>
      <c r="G56" s="64">
        <f>E37-F37</f>
        <v>494784</v>
      </c>
      <c r="H56" s="53">
        <f t="shared" si="2"/>
        <v>72.082235845318294</v>
      </c>
    </row>
    <row r="57" spans="1:8" ht="18.75" customHeight="1" thickBot="1" x14ac:dyDescent="0.3">
      <c r="A57" s="65" t="s">
        <v>45</v>
      </c>
      <c r="B57" s="66"/>
      <c r="C57" s="66"/>
      <c r="D57" s="67"/>
      <c r="E57" s="68">
        <f>E43+E56</f>
        <v>811471</v>
      </c>
      <c r="F57" s="68">
        <f>E57/E$57*100</f>
        <v>100</v>
      </c>
      <c r="G57" s="68">
        <f>G43+G56</f>
        <v>589759</v>
      </c>
      <c r="H57" s="69">
        <f t="shared" si="2"/>
        <v>72.677766673115869</v>
      </c>
    </row>
    <row r="58" spans="1:8" ht="19.5" customHeight="1" x14ac:dyDescent="0.25">
      <c r="A58" s="70" t="s">
        <v>46</v>
      </c>
      <c r="B58" s="71"/>
      <c r="C58" s="71"/>
      <c r="D58" s="71"/>
      <c r="E58" s="71"/>
      <c r="F58" s="71"/>
      <c r="G58" s="71"/>
      <c r="H58" s="72"/>
    </row>
    <row r="59" spans="1:8" ht="18" customHeight="1" x14ac:dyDescent="0.25">
      <c r="A59" s="73" t="s">
        <v>47</v>
      </c>
      <c r="B59" s="74"/>
      <c r="C59" s="74"/>
      <c r="D59" s="46"/>
      <c r="E59" s="74" t="s">
        <v>4</v>
      </c>
      <c r="F59" s="74"/>
      <c r="G59" s="74"/>
      <c r="H59" s="75"/>
    </row>
    <row r="60" spans="1:8" ht="31.5" customHeight="1" x14ac:dyDescent="0.25">
      <c r="A60" s="73"/>
      <c r="B60" s="74"/>
      <c r="C60" s="74"/>
      <c r="D60" s="46"/>
      <c r="E60" s="76" t="s">
        <v>27</v>
      </c>
      <c r="F60" s="76" t="s">
        <v>48</v>
      </c>
      <c r="G60" s="77" t="s">
        <v>29</v>
      </c>
      <c r="H60" s="78" t="s">
        <v>30</v>
      </c>
    </row>
    <row r="61" spans="1:8" ht="23.25" customHeight="1" x14ac:dyDescent="0.25">
      <c r="A61" s="79" t="s">
        <v>49</v>
      </c>
      <c r="B61" s="80"/>
      <c r="C61" s="80"/>
      <c r="D61" s="56"/>
      <c r="E61" s="81">
        <v>123159</v>
      </c>
      <c r="F61" s="81">
        <f t="shared" ref="F61:F74" si="3">E61/E$74*100</f>
        <v>14.366804433261359</v>
      </c>
      <c r="G61" s="81">
        <v>71900</v>
      </c>
      <c r="H61" s="82">
        <f>G61/E61*100</f>
        <v>58.379817958898663</v>
      </c>
    </row>
    <row r="62" spans="1:8" x14ac:dyDescent="0.25">
      <c r="A62" s="79" t="s">
        <v>50</v>
      </c>
      <c r="B62" s="80"/>
      <c r="C62" s="80"/>
      <c r="D62" s="56"/>
      <c r="E62" s="81">
        <v>1976</v>
      </c>
      <c r="F62" s="81">
        <f t="shared" si="3"/>
        <v>0.23050532693611059</v>
      </c>
      <c r="G62" s="81">
        <v>1308</v>
      </c>
      <c r="H62" s="82">
        <f t="shared" ref="H62:H74" si="4">G62/E62*100</f>
        <v>66.194331983805668</v>
      </c>
    </row>
    <row r="63" spans="1:8" ht="30.75" customHeight="1" x14ac:dyDescent="0.25">
      <c r="A63" s="79" t="s">
        <v>51</v>
      </c>
      <c r="B63" s="80"/>
      <c r="C63" s="80"/>
      <c r="D63" s="56"/>
      <c r="E63" s="81">
        <v>811</v>
      </c>
      <c r="F63" s="81">
        <f t="shared" si="3"/>
        <v>9.460517213825187E-2</v>
      </c>
      <c r="G63" s="81">
        <v>181</v>
      </c>
      <c r="H63" s="82">
        <f t="shared" si="4"/>
        <v>22.318125770653513</v>
      </c>
    </row>
    <row r="64" spans="1:8" ht="17.25" customHeight="1" x14ac:dyDescent="0.25">
      <c r="A64" s="79" t="s">
        <v>52</v>
      </c>
      <c r="B64" s="80"/>
      <c r="C64" s="80"/>
      <c r="D64" s="56"/>
      <c r="E64" s="81">
        <v>119776</v>
      </c>
      <c r="F64" s="81">
        <f t="shared" si="3"/>
        <v>13.97216904812732</v>
      </c>
      <c r="G64" s="81">
        <v>92755</v>
      </c>
      <c r="H64" s="82">
        <f t="shared" si="4"/>
        <v>77.440388725621162</v>
      </c>
    </row>
    <row r="65" spans="1:15" ht="15.75" customHeight="1" x14ac:dyDescent="0.25">
      <c r="A65" s="79" t="s">
        <v>53</v>
      </c>
      <c r="B65" s="80"/>
      <c r="C65" s="80"/>
      <c r="D65" s="56"/>
      <c r="E65" s="81">
        <v>35063</v>
      </c>
      <c r="F65" s="81">
        <f t="shared" si="3"/>
        <v>4.0901863756886865</v>
      </c>
      <c r="G65" s="81">
        <v>21614</v>
      </c>
      <c r="H65" s="82">
        <f t="shared" si="4"/>
        <v>61.643327724381827</v>
      </c>
    </row>
    <row r="66" spans="1:15" ht="19.5" customHeight="1" x14ac:dyDescent="0.25">
      <c r="A66" s="83" t="s">
        <v>54</v>
      </c>
      <c r="B66" s="84"/>
      <c r="C66" s="85"/>
      <c r="D66" s="56"/>
      <c r="E66" s="81">
        <v>10089</v>
      </c>
      <c r="F66" s="81">
        <f t="shared" si="3"/>
        <v>1.1769070057987954</v>
      </c>
      <c r="G66" s="81">
        <v>9881</v>
      </c>
      <c r="H66" s="82">
        <f t="shared" si="4"/>
        <v>97.938348696600258</v>
      </c>
    </row>
    <row r="67" spans="1:15" ht="17.25" customHeight="1" x14ac:dyDescent="0.25">
      <c r="A67" s="79" t="s">
        <v>55</v>
      </c>
      <c r="B67" s="80"/>
      <c r="C67" s="80"/>
      <c r="D67" s="56"/>
      <c r="E67" s="81">
        <v>469748</v>
      </c>
      <c r="F67" s="81">
        <f t="shared" si="3"/>
        <v>54.797275464364418</v>
      </c>
      <c r="G67" s="81">
        <v>324354</v>
      </c>
      <c r="H67" s="82">
        <f t="shared" si="4"/>
        <v>69.048511116598689</v>
      </c>
    </row>
    <row r="68" spans="1:15" x14ac:dyDescent="0.25">
      <c r="A68" s="79" t="s">
        <v>56</v>
      </c>
      <c r="B68" s="80"/>
      <c r="C68" s="80"/>
      <c r="D68" s="56"/>
      <c r="E68" s="81">
        <v>62393</v>
      </c>
      <c r="F68" s="81">
        <f t="shared" si="3"/>
        <v>7.2782990200024029</v>
      </c>
      <c r="G68" s="81">
        <v>43896</v>
      </c>
      <c r="H68" s="82">
        <f t="shared" si="4"/>
        <v>70.354046126969365</v>
      </c>
    </row>
    <row r="69" spans="1:15" x14ac:dyDescent="0.25">
      <c r="A69" s="79" t="s">
        <v>57</v>
      </c>
      <c r="B69" s="80"/>
      <c r="C69" s="80"/>
      <c r="D69" s="56"/>
      <c r="E69" s="81">
        <v>23</v>
      </c>
      <c r="F69" s="81">
        <f t="shared" si="3"/>
        <v>2.6830073479405586E-3</v>
      </c>
      <c r="G69" s="81">
        <v>23</v>
      </c>
      <c r="H69" s="82">
        <f t="shared" si="4"/>
        <v>100</v>
      </c>
    </row>
    <row r="70" spans="1:15" x14ac:dyDescent="0.25">
      <c r="A70" s="83" t="s">
        <v>58</v>
      </c>
      <c r="B70" s="84"/>
      <c r="C70" s="85"/>
      <c r="D70" s="86"/>
      <c r="E70" s="87">
        <v>28389</v>
      </c>
      <c r="F70" s="81">
        <f t="shared" si="3"/>
        <v>3.3116476348123705</v>
      </c>
      <c r="G70" s="87">
        <v>14013</v>
      </c>
      <c r="H70" s="82">
        <f t="shared" si="4"/>
        <v>49.360667864313641</v>
      </c>
    </row>
    <row r="71" spans="1:15" ht="20.25" customHeight="1" x14ac:dyDescent="0.25">
      <c r="A71" s="83" t="s">
        <v>59</v>
      </c>
      <c r="B71" s="84"/>
      <c r="C71" s="85"/>
      <c r="D71" s="86"/>
      <c r="E71" s="87">
        <v>5820</v>
      </c>
      <c r="F71" s="81">
        <f t="shared" si="3"/>
        <v>0.67891751152235003</v>
      </c>
      <c r="G71" s="87">
        <v>3617</v>
      </c>
      <c r="H71" s="82">
        <f t="shared" si="4"/>
        <v>62.147766323024058</v>
      </c>
    </row>
    <row r="72" spans="1:15" ht="32.25" customHeight="1" x14ac:dyDescent="0.25">
      <c r="A72" s="83" t="s">
        <v>60</v>
      </c>
      <c r="B72" s="84"/>
      <c r="C72" s="85"/>
      <c r="D72" s="86"/>
      <c r="E72" s="87">
        <v>0</v>
      </c>
      <c r="F72" s="81">
        <f t="shared" si="3"/>
        <v>0</v>
      </c>
      <c r="G72" s="87">
        <v>0</v>
      </c>
      <c r="H72" s="82" t="e">
        <f t="shared" si="4"/>
        <v>#DIV/0!</v>
      </c>
    </row>
    <row r="73" spans="1:15" ht="48" customHeight="1" x14ac:dyDescent="0.25">
      <c r="A73" s="83" t="s">
        <v>61</v>
      </c>
      <c r="B73" s="84"/>
      <c r="C73" s="85"/>
      <c r="D73" s="86"/>
      <c r="E73" s="81">
        <v>0</v>
      </c>
      <c r="F73" s="81">
        <f t="shared" si="3"/>
        <v>0</v>
      </c>
      <c r="G73" s="81">
        <v>0</v>
      </c>
      <c r="H73" s="88" t="e">
        <f t="shared" si="4"/>
        <v>#DIV/0!</v>
      </c>
    </row>
    <row r="74" spans="1:15" ht="17.25" customHeight="1" thickBot="1" x14ac:dyDescent="0.3">
      <c r="A74" s="89" t="s">
        <v>62</v>
      </c>
      <c r="B74" s="90"/>
      <c r="C74" s="90"/>
      <c r="D74" s="91"/>
      <c r="E74" s="92">
        <f>E61+E62+E63+E64+E65+E66+E67+E68+E69+E70+E71+E72+E73</f>
        <v>857247</v>
      </c>
      <c r="F74" s="93">
        <f t="shared" si="3"/>
        <v>100</v>
      </c>
      <c r="G74" s="92">
        <f>SUM(G61:G73)</f>
        <v>583542</v>
      </c>
      <c r="H74" s="94">
        <f t="shared" si="4"/>
        <v>68.071629297040417</v>
      </c>
    </row>
    <row r="75" spans="1:15" ht="24" customHeight="1" x14ac:dyDescent="0.25">
      <c r="A75" s="5" t="s">
        <v>63</v>
      </c>
      <c r="B75" s="6"/>
      <c r="C75" s="6"/>
      <c r="D75" s="6"/>
      <c r="E75" s="6"/>
      <c r="F75" s="6"/>
      <c r="G75" s="6"/>
      <c r="H75" s="7"/>
    </row>
    <row r="76" spans="1:15" ht="23.25" customHeight="1" x14ac:dyDescent="0.25">
      <c r="A76" s="95" t="s">
        <v>3</v>
      </c>
      <c r="B76" s="96"/>
      <c r="C76" s="96"/>
      <c r="D76" s="96"/>
      <c r="E76" s="97"/>
      <c r="F76" s="98" t="s">
        <v>64</v>
      </c>
      <c r="G76" s="98" t="s">
        <v>65</v>
      </c>
      <c r="H76" s="99" t="s">
        <v>9</v>
      </c>
      <c r="M76" s="100"/>
      <c r="N76" s="100"/>
      <c r="O76" s="100"/>
    </row>
    <row r="77" spans="1:15" ht="18.75" customHeight="1" x14ac:dyDescent="0.25">
      <c r="A77" s="101" t="s">
        <v>66</v>
      </c>
      <c r="B77" s="102"/>
      <c r="C77" s="102"/>
      <c r="D77" s="102"/>
      <c r="E77" s="103"/>
      <c r="F77" s="46">
        <v>0</v>
      </c>
      <c r="G77" s="46">
        <v>0</v>
      </c>
      <c r="H77" s="104">
        <f>F77+G77</f>
        <v>0</v>
      </c>
      <c r="M77" s="105"/>
      <c r="N77" s="105"/>
      <c r="O77" s="105"/>
    </row>
    <row r="78" spans="1:15" x14ac:dyDescent="0.25">
      <c r="A78" s="101" t="s">
        <v>67</v>
      </c>
      <c r="B78" s="102"/>
      <c r="C78" s="102"/>
      <c r="D78" s="102"/>
      <c r="E78" s="103"/>
      <c r="F78" s="46">
        <v>0</v>
      </c>
      <c r="G78" s="46">
        <v>0</v>
      </c>
      <c r="H78" s="104">
        <f>F78+G78</f>
        <v>0</v>
      </c>
      <c r="M78" s="105"/>
      <c r="N78" s="105"/>
      <c r="O78" s="105"/>
    </row>
    <row r="79" spans="1:15" x14ac:dyDescent="0.25">
      <c r="A79" s="101" t="s">
        <v>68</v>
      </c>
      <c r="B79" s="102"/>
      <c r="C79" s="102"/>
      <c r="D79" s="102"/>
      <c r="E79" s="103"/>
      <c r="F79" s="46">
        <v>0</v>
      </c>
      <c r="G79" s="46">
        <v>0</v>
      </c>
      <c r="H79" s="104">
        <f>F79+G79</f>
        <v>0</v>
      </c>
      <c r="M79" s="105"/>
      <c r="N79" s="105"/>
      <c r="O79" s="105"/>
    </row>
    <row r="80" spans="1:15" ht="16.5" thickBot="1" x14ac:dyDescent="0.3">
      <c r="A80" s="106" t="s">
        <v>66</v>
      </c>
      <c r="B80" s="107"/>
      <c r="C80" s="107"/>
      <c r="D80" s="107"/>
      <c r="E80" s="108"/>
      <c r="F80" s="109">
        <v>0</v>
      </c>
      <c r="G80" s="109">
        <f>G77+G78-G79</f>
        <v>0</v>
      </c>
      <c r="H80" s="110">
        <f>F80+G80</f>
        <v>0</v>
      </c>
      <c r="M80" s="105"/>
      <c r="N80" s="105"/>
      <c r="O80" s="105"/>
    </row>
    <row r="81" spans="1:7" ht="14.25" customHeight="1" x14ac:dyDescent="0.25">
      <c r="A81" s="111"/>
      <c r="B81" s="111"/>
      <c r="C81" s="111"/>
      <c r="D81" s="112"/>
    </row>
    <row r="82" spans="1:7" hidden="1" x14ac:dyDescent="0.25">
      <c r="A82" s="111"/>
      <c r="B82" s="111"/>
      <c r="C82" s="111"/>
      <c r="D82" s="112"/>
    </row>
    <row r="83" spans="1:7" ht="19.5" customHeight="1" x14ac:dyDescent="0.25">
      <c r="A83" s="112"/>
      <c r="B83" s="112"/>
      <c r="C83" s="112"/>
      <c r="D83" s="112"/>
    </row>
    <row r="84" spans="1:7" ht="35.25" customHeight="1" x14ac:dyDescent="0.25">
      <c r="A84" s="113" t="s">
        <v>69</v>
      </c>
      <c r="B84" s="113"/>
      <c r="C84" s="113"/>
      <c r="D84" s="112"/>
      <c r="G84" s="114" t="s">
        <v>70</v>
      </c>
    </row>
    <row r="85" spans="1:7" x14ac:dyDescent="0.25">
      <c r="A85" s="112"/>
      <c r="B85" s="112"/>
      <c r="C85" s="112"/>
      <c r="D85" s="112"/>
    </row>
    <row r="86" spans="1:7" x14ac:dyDescent="0.25">
      <c r="A86" s="112"/>
      <c r="B86" s="112"/>
      <c r="C86" s="112"/>
      <c r="D86" s="112"/>
    </row>
    <row r="87" spans="1:7" x14ac:dyDescent="0.25">
      <c r="A87" s="115" t="s">
        <v>71</v>
      </c>
      <c r="B87" s="112"/>
      <c r="C87" s="112"/>
      <c r="D87" s="112"/>
    </row>
    <row r="88" spans="1:7" ht="14.25" customHeight="1" x14ac:dyDescent="0.25">
      <c r="A88" s="116" t="s">
        <v>72</v>
      </c>
      <c r="B88" s="112"/>
      <c r="C88" s="112"/>
      <c r="D88" s="112"/>
    </row>
    <row r="89" spans="1:7" x14ac:dyDescent="0.25">
      <c r="A89" s="112"/>
      <c r="B89" s="112"/>
      <c r="C89" s="112"/>
      <c r="D89" s="112"/>
    </row>
    <row r="90" spans="1:7" x14ac:dyDescent="0.25">
      <c r="A90" s="112"/>
      <c r="B90" s="112"/>
      <c r="C90" s="112"/>
      <c r="D90" s="112"/>
    </row>
    <row r="91" spans="1:7" x14ac:dyDescent="0.25">
      <c r="A91" s="112"/>
      <c r="B91" s="112"/>
      <c r="C91" s="112"/>
      <c r="D91" s="112"/>
    </row>
    <row r="92" spans="1:7" x14ac:dyDescent="0.25">
      <c r="A92" s="112"/>
      <c r="B92" s="112"/>
      <c r="C92" s="112"/>
      <c r="D92" s="112"/>
    </row>
    <row r="93" spans="1:7" x14ac:dyDescent="0.25">
      <c r="A93" s="112"/>
      <c r="B93" s="112"/>
      <c r="C93" s="112"/>
      <c r="D93" s="112"/>
    </row>
    <row r="94" spans="1:7" x14ac:dyDescent="0.25">
      <c r="A94" s="112"/>
      <c r="B94" s="112"/>
      <c r="C94" s="112"/>
      <c r="D94" s="112"/>
    </row>
    <row r="95" spans="1:7" x14ac:dyDescent="0.25">
      <c r="A95" s="112"/>
      <c r="B95" s="112"/>
      <c r="C95" s="112"/>
      <c r="D95" s="112"/>
    </row>
    <row r="96" spans="1:7" x14ac:dyDescent="0.25">
      <c r="A96" s="112"/>
      <c r="B96" s="112"/>
      <c r="C96" s="112"/>
      <c r="D96" s="112"/>
    </row>
    <row r="97" spans="1:4" x14ac:dyDescent="0.25">
      <c r="A97" s="112"/>
      <c r="B97" s="112"/>
      <c r="C97" s="112"/>
      <c r="D97" s="112"/>
    </row>
    <row r="98" spans="1:4" x14ac:dyDescent="0.25">
      <c r="A98" s="112"/>
      <c r="B98" s="112"/>
      <c r="C98" s="112"/>
      <c r="D98" s="112"/>
    </row>
    <row r="99" spans="1:4" x14ac:dyDescent="0.25">
      <c r="A99" s="112"/>
      <c r="B99" s="112"/>
      <c r="C99" s="112"/>
      <c r="D99" s="112"/>
    </row>
    <row r="100" spans="1:4" x14ac:dyDescent="0.25">
      <c r="A100" s="112"/>
      <c r="B100" s="112"/>
      <c r="C100" s="112"/>
      <c r="D100" s="112"/>
    </row>
    <row r="101" spans="1:4" x14ac:dyDescent="0.25">
      <c r="A101" s="112"/>
      <c r="B101" s="112"/>
      <c r="C101" s="112"/>
      <c r="D101" s="112"/>
    </row>
    <row r="102" spans="1:4" x14ac:dyDescent="0.25">
      <c r="A102" s="112"/>
      <c r="B102" s="112"/>
      <c r="C102" s="112"/>
      <c r="D102" s="112"/>
    </row>
    <row r="103" spans="1:4" x14ac:dyDescent="0.25">
      <c r="A103" s="112"/>
      <c r="B103" s="112"/>
      <c r="C103" s="112"/>
      <c r="D103" s="112"/>
    </row>
    <row r="104" spans="1:4" x14ac:dyDescent="0.25">
      <c r="A104" s="112"/>
      <c r="B104" s="112"/>
      <c r="C104" s="112"/>
      <c r="D104" s="112"/>
    </row>
    <row r="105" spans="1:4" x14ac:dyDescent="0.25">
      <c r="A105" s="112"/>
      <c r="B105" s="112"/>
      <c r="C105" s="112"/>
      <c r="D105" s="112"/>
    </row>
    <row r="106" spans="1:4" x14ac:dyDescent="0.25">
      <c r="A106" s="112"/>
      <c r="B106" s="112"/>
      <c r="C106" s="112"/>
      <c r="D106" s="112"/>
    </row>
    <row r="107" spans="1:4" x14ac:dyDescent="0.25">
      <c r="A107" s="112"/>
      <c r="B107" s="112"/>
      <c r="C107" s="112"/>
      <c r="D107" s="112"/>
    </row>
    <row r="108" spans="1:4" x14ac:dyDescent="0.25">
      <c r="A108" s="112"/>
      <c r="B108" s="112"/>
      <c r="C108" s="112"/>
      <c r="D108" s="112"/>
    </row>
    <row r="109" spans="1:4" x14ac:dyDescent="0.25">
      <c r="A109" s="112"/>
      <c r="B109" s="112"/>
      <c r="C109" s="112"/>
      <c r="D109" s="112"/>
    </row>
    <row r="110" spans="1:4" x14ac:dyDescent="0.25">
      <c r="A110" s="112"/>
      <c r="B110" s="112"/>
      <c r="C110" s="112"/>
      <c r="D110" s="112"/>
    </row>
    <row r="111" spans="1:4" x14ac:dyDescent="0.25">
      <c r="A111" s="112"/>
      <c r="B111" s="112"/>
      <c r="C111" s="112"/>
      <c r="D111" s="112"/>
    </row>
    <row r="112" spans="1:4" x14ac:dyDescent="0.25">
      <c r="A112" s="112"/>
      <c r="B112" s="112"/>
      <c r="C112" s="112"/>
      <c r="D112" s="112"/>
    </row>
    <row r="113" spans="1:4" x14ac:dyDescent="0.25">
      <c r="A113" s="112"/>
      <c r="B113" s="112"/>
      <c r="C113" s="112"/>
      <c r="D113" s="112"/>
    </row>
    <row r="114" spans="1:4" x14ac:dyDescent="0.25">
      <c r="A114" s="112"/>
      <c r="B114" s="112"/>
      <c r="C114" s="112"/>
      <c r="D114" s="112"/>
    </row>
    <row r="115" spans="1:4" x14ac:dyDescent="0.25">
      <c r="A115" s="112"/>
      <c r="B115" s="112"/>
      <c r="C115" s="112"/>
      <c r="D115" s="112"/>
    </row>
    <row r="116" spans="1:4" x14ac:dyDescent="0.25">
      <c r="A116" s="112"/>
      <c r="B116" s="112"/>
      <c r="C116" s="112"/>
      <c r="D116" s="112"/>
    </row>
    <row r="117" spans="1:4" x14ac:dyDescent="0.25">
      <c r="A117" s="112"/>
      <c r="B117" s="112"/>
      <c r="C117" s="112"/>
      <c r="D117" s="112"/>
    </row>
    <row r="118" spans="1:4" x14ac:dyDescent="0.25">
      <c r="A118" s="112"/>
      <c r="B118" s="112"/>
      <c r="C118" s="112"/>
      <c r="D118" s="112"/>
    </row>
    <row r="119" spans="1:4" x14ac:dyDescent="0.25">
      <c r="A119" s="112"/>
      <c r="B119" s="112"/>
      <c r="C119" s="112"/>
      <c r="D119" s="112"/>
    </row>
    <row r="120" spans="1:4" x14ac:dyDescent="0.25">
      <c r="A120" s="112"/>
      <c r="B120" s="112"/>
      <c r="C120" s="112"/>
      <c r="D120" s="112"/>
    </row>
    <row r="121" spans="1:4" x14ac:dyDescent="0.25">
      <c r="A121" s="112"/>
      <c r="B121" s="112"/>
      <c r="C121" s="112"/>
      <c r="D121" s="112"/>
    </row>
    <row r="122" spans="1:4" x14ac:dyDescent="0.25">
      <c r="A122" s="112"/>
      <c r="B122" s="112"/>
      <c r="C122" s="112"/>
      <c r="D122" s="112"/>
    </row>
    <row r="123" spans="1:4" x14ac:dyDescent="0.25">
      <c r="A123" s="112"/>
      <c r="B123" s="112"/>
      <c r="C123" s="112"/>
      <c r="D123" s="112"/>
    </row>
    <row r="124" spans="1:4" x14ac:dyDescent="0.25">
      <c r="A124" s="112"/>
      <c r="B124" s="112"/>
      <c r="C124" s="112"/>
      <c r="D124" s="112"/>
    </row>
    <row r="125" spans="1:4" x14ac:dyDescent="0.25">
      <c r="A125" s="112"/>
      <c r="B125" s="112"/>
      <c r="C125" s="112"/>
      <c r="D125" s="112"/>
    </row>
    <row r="126" spans="1:4" x14ac:dyDescent="0.25">
      <c r="A126" s="112"/>
      <c r="B126" s="112"/>
      <c r="C126" s="112"/>
      <c r="D126" s="112"/>
    </row>
    <row r="127" spans="1:4" x14ac:dyDescent="0.25">
      <c r="A127" s="112"/>
      <c r="B127" s="112"/>
      <c r="C127" s="112"/>
      <c r="D127" s="112"/>
    </row>
    <row r="128" spans="1:4" x14ac:dyDescent="0.25">
      <c r="A128" s="112"/>
      <c r="B128" s="112"/>
      <c r="C128" s="112"/>
      <c r="D128" s="112"/>
    </row>
    <row r="129" spans="1:4" x14ac:dyDescent="0.25">
      <c r="A129" s="112"/>
      <c r="B129" s="112"/>
      <c r="C129" s="112"/>
      <c r="D129" s="112"/>
    </row>
    <row r="130" spans="1:4" x14ac:dyDescent="0.25">
      <c r="A130" s="112"/>
      <c r="B130" s="112"/>
      <c r="C130" s="112"/>
      <c r="D130" s="112"/>
    </row>
    <row r="131" spans="1:4" x14ac:dyDescent="0.25">
      <c r="A131" s="112"/>
      <c r="B131" s="112"/>
      <c r="C131" s="112"/>
      <c r="D131" s="112"/>
    </row>
    <row r="132" spans="1:4" x14ac:dyDescent="0.25">
      <c r="A132" s="112"/>
      <c r="B132" s="112"/>
      <c r="C132" s="112"/>
      <c r="D132" s="112"/>
    </row>
    <row r="133" spans="1:4" x14ac:dyDescent="0.25">
      <c r="A133" s="112"/>
      <c r="B133" s="112"/>
      <c r="C133" s="112"/>
      <c r="D133" s="112"/>
    </row>
    <row r="134" spans="1:4" x14ac:dyDescent="0.25">
      <c r="A134" s="112"/>
      <c r="B134" s="112"/>
      <c r="C134" s="112"/>
      <c r="D134" s="112"/>
    </row>
    <row r="135" spans="1:4" x14ac:dyDescent="0.25">
      <c r="A135" s="112"/>
      <c r="B135" s="112"/>
      <c r="C135" s="112"/>
      <c r="D135" s="112"/>
    </row>
    <row r="136" spans="1:4" x14ac:dyDescent="0.25">
      <c r="A136" s="112"/>
      <c r="B136" s="112"/>
      <c r="C136" s="112"/>
      <c r="D136" s="112"/>
    </row>
    <row r="137" spans="1:4" x14ac:dyDescent="0.25">
      <c r="A137" s="112"/>
      <c r="B137" s="112"/>
      <c r="C137" s="112"/>
      <c r="D137" s="112"/>
    </row>
    <row r="138" spans="1:4" x14ac:dyDescent="0.25">
      <c r="A138" s="112"/>
      <c r="B138" s="112"/>
      <c r="C138" s="112"/>
      <c r="D138" s="112"/>
    </row>
    <row r="139" spans="1:4" x14ac:dyDescent="0.25">
      <c r="A139" s="112"/>
      <c r="B139" s="112"/>
      <c r="C139" s="112"/>
      <c r="D139" s="112"/>
    </row>
    <row r="140" spans="1:4" x14ac:dyDescent="0.25">
      <c r="A140" s="112"/>
      <c r="B140" s="112"/>
      <c r="C140" s="112"/>
      <c r="D140" s="112"/>
    </row>
    <row r="141" spans="1:4" x14ac:dyDescent="0.25">
      <c r="A141" s="112"/>
      <c r="B141" s="112"/>
      <c r="C141" s="112"/>
      <c r="D141" s="112"/>
    </row>
  </sheetData>
  <mergeCells count="66">
    <mergeCell ref="A82:C82"/>
    <mergeCell ref="A84:C84"/>
    <mergeCell ref="A76:E76"/>
    <mergeCell ref="A77:E77"/>
    <mergeCell ref="A78:E78"/>
    <mergeCell ref="A79:E79"/>
    <mergeCell ref="A80:E80"/>
    <mergeCell ref="A81:C81"/>
    <mergeCell ref="A70:C70"/>
    <mergeCell ref="A71:C71"/>
    <mergeCell ref="A72:C72"/>
    <mergeCell ref="A73:C73"/>
    <mergeCell ref="A74:C74"/>
    <mergeCell ref="A75:H75"/>
    <mergeCell ref="A64:C64"/>
    <mergeCell ref="A65:C65"/>
    <mergeCell ref="A66:C66"/>
    <mergeCell ref="A67:C67"/>
    <mergeCell ref="A68:C68"/>
    <mergeCell ref="A69:C69"/>
    <mergeCell ref="A58:H58"/>
    <mergeCell ref="A59:C60"/>
    <mergeCell ref="E59:H59"/>
    <mergeCell ref="A61:C61"/>
    <mergeCell ref="A62:C62"/>
    <mergeCell ref="A63:C63"/>
    <mergeCell ref="A52:C52"/>
    <mergeCell ref="A53:C53"/>
    <mergeCell ref="A54:C54"/>
    <mergeCell ref="A55:C55"/>
    <mergeCell ref="A56:C56"/>
    <mergeCell ref="A57:C57"/>
    <mergeCell ref="A46:C46"/>
    <mergeCell ref="A47:C47"/>
    <mergeCell ref="A48:C48"/>
    <mergeCell ref="A49:C49"/>
    <mergeCell ref="A50:C50"/>
    <mergeCell ref="A51:C51"/>
    <mergeCell ref="A40:H40"/>
    <mergeCell ref="A41:C42"/>
    <mergeCell ref="E41:H41"/>
    <mergeCell ref="A43:C43"/>
    <mergeCell ref="A44:C44"/>
    <mergeCell ref="A45:C45"/>
    <mergeCell ref="A24:H24"/>
    <mergeCell ref="A27:H27"/>
    <mergeCell ref="A30:H30"/>
    <mergeCell ref="A33:H33"/>
    <mergeCell ref="A36:H36"/>
    <mergeCell ref="G39:H39"/>
    <mergeCell ref="A8:H8"/>
    <mergeCell ref="A11:H11"/>
    <mergeCell ref="A12:H12"/>
    <mergeCell ref="A15:H15"/>
    <mergeCell ref="A18:H18"/>
    <mergeCell ref="A21:H21"/>
    <mergeCell ref="A1:H1"/>
    <mergeCell ref="A2:H2"/>
    <mergeCell ref="A3:H3"/>
    <mergeCell ref="A4:A7"/>
    <mergeCell ref="B4:H4"/>
    <mergeCell ref="B5:C5"/>
    <mergeCell ref="E5:H5"/>
    <mergeCell ref="B6:C6"/>
    <mergeCell ref="D6:F6"/>
    <mergeCell ref="G6:H6"/>
  </mergeCells>
  <pageMargins left="0.6692913385826772" right="0.5118110236220472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01 10 2023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User-FO</dc:creator>
  <cp:lastModifiedBy>User-FO</cp:lastModifiedBy>
  <dcterms:created xsi:type="dcterms:W3CDTF">2023-10-03T09:29:50Z</dcterms:created>
  <dcterms:modified xsi:type="dcterms:W3CDTF">2023-10-03T09:30:15Z</dcterms:modified>
</cp:coreProperties>
</file>