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04 2023" sheetId="1" r:id="rId1"/>
  </sheets>
  <calcPr calcId="145621"/>
</workbook>
</file>

<file path=xl/calcChain.xml><?xml version="1.0" encoding="utf-8"?>
<calcChain xmlns="http://schemas.openxmlformats.org/spreadsheetml/2006/main">
  <c r="H80" i="1" l="1"/>
  <c r="G80" i="1"/>
  <c r="H79" i="1"/>
  <c r="H78" i="1"/>
  <c r="H77" i="1"/>
  <c r="G74" i="1"/>
  <c r="H74" i="1" s="1"/>
  <c r="F74" i="1"/>
  <c r="E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G38" i="1"/>
  <c r="E38" i="1"/>
  <c r="B38" i="1"/>
  <c r="F37" i="1"/>
  <c r="D37" i="1"/>
  <c r="D39" i="1" s="1"/>
  <c r="F35" i="1"/>
  <c r="F38" i="1" s="1"/>
  <c r="E35" i="1"/>
  <c r="G35" i="1" s="1"/>
  <c r="D35" i="1"/>
  <c r="C35" i="1"/>
  <c r="B35" i="1"/>
  <c r="F34" i="1"/>
  <c r="E37" i="1" s="1"/>
  <c r="E34" i="1"/>
  <c r="G34" i="1" s="1"/>
  <c r="D34" i="1"/>
  <c r="C34" i="1"/>
  <c r="C37" i="1" s="1"/>
  <c r="H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G56" i="1" l="1"/>
  <c r="E39" i="1"/>
  <c r="G37" i="1"/>
  <c r="G57" i="1"/>
  <c r="B37" i="1"/>
  <c r="H34" i="1"/>
  <c r="H43" i="1"/>
  <c r="B39" i="1" l="1"/>
  <c r="E56" i="1"/>
  <c r="E57" i="1" l="1"/>
  <c r="H56" i="1"/>
  <c r="F55" i="1" l="1"/>
  <c r="F53" i="1"/>
  <c r="F51" i="1"/>
  <c r="F49" i="1"/>
  <c r="F47" i="1"/>
  <c r="F57" i="1"/>
  <c r="F46" i="1"/>
  <c r="F44" i="1"/>
  <c r="F54" i="1"/>
  <c r="F52" i="1"/>
  <c r="F50" i="1"/>
  <c r="F48" i="1"/>
  <c r="F45" i="1"/>
  <c r="F43" i="1"/>
  <c r="H57" i="1"/>
  <c r="F56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<sst xmlns="http://schemas.openxmlformats.org/spreadsheetml/2006/main" count="105" uniqueCount="73">
  <si>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01.04.2024г.</t>
  </si>
  <si>
    <t>По оперативным данным  за 3 месяца 2024 года исполнение по доходной части консолидированного бюджета МО Кривошеинского района  по налоговым и неналоговым доходам составило 30 189  тыс. рублей, в т.ч. муниципальный район 21 447  тыс.руб., сельские поселения 8 742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</si>
  <si>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</si>
  <si>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</si>
  <si>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</si>
  <si>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</si>
  <si>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апреля 2024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</si>
  <si>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</si>
  <si>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</si>
  <si>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</si>
  <si>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</si>
  <si>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</si>
  <si>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</si>
  <si>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</si>
  <si>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</si>
  <si>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</si>
  <si>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</si>
  <si>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</si>
  <si>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</si>
  <si>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</si>
  <si>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</si>
  <si>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</si>
  <si>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</si>
  <si>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</si>
  <si>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</si>
  <si>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</si>
  <si>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</si>
  <si>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</si>
  <si>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</si>
  <si>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</si>
  <si>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</si>
  <si>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</si>
  <si>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</si>
  <si>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</si>
  <si>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</si>
  <si>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</si>
  <si>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</si>
  <si>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</si>
  <si>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</si>
  <si>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</si>
  <si>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</si>
  <si>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</si>
  <si>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</si>
  <si>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</si>
  <si>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</si>
  <si>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</si>
  <si>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</si>
  <si>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</si>
  <si>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</si>
  <si>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</si>
  <si>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</si>
  <si>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</si>
  <si>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</si>
  <si>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</si>
  <si>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</si>
  <si>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</si>
  <si>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</si>
  <si>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</si>
  <si>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</si>
  <si>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</si>
  <si>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</si>
  <si>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</si>
  <si>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</si>
  <si>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</si>
  <si>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</si>
  <si>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</si>
  <si>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01.04.2024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</si>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</sst>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E38" sqref="E38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907792</v>
      </c>
      <c r="C9" s="21">
        <v>110771</v>
      </c>
      <c r="D9" s="21"/>
      <c r="E9" s="22">
        <v>195303</v>
      </c>
      <c r="F9" s="22">
        <v>21447</v>
      </c>
      <c r="G9" s="23">
        <f>E9/B9*100</f>
        <v>21.51406930221901</v>
      </c>
      <c r="H9" s="24">
        <f>F9/C9*100</f>
        <v>19.361565752769227</v>
      </c>
    </row>
    <row r="10" spans="1:9" ht="18" customHeight="1" x14ac:dyDescent="0.25">
      <c r="A10" s="20" t="s">
        <v>13</v>
      </c>
      <c r="B10" s="21">
        <v>946192</v>
      </c>
      <c r="C10" s="21"/>
      <c r="D10" s="21"/>
      <c r="E10" s="22">
        <v>156876</v>
      </c>
      <c r="F10" s="25"/>
      <c r="G10" s="23">
        <f>E10/B10*100</f>
        <v>16.579721663256507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13721</v>
      </c>
      <c r="C13" s="21">
        <v>6831</v>
      </c>
      <c r="D13" s="21"/>
      <c r="E13" s="22">
        <v>2747</v>
      </c>
      <c r="F13" s="22">
        <v>1121</v>
      </c>
      <c r="G13" s="29">
        <f>E13/B13*100</f>
        <v>20.020406675898258</v>
      </c>
      <c r="H13" s="30">
        <f>F13/C13*100</f>
        <v>16.410481627872933</v>
      </c>
    </row>
    <row r="14" spans="1:9" x14ac:dyDescent="0.25">
      <c r="A14" s="28" t="s">
        <v>13</v>
      </c>
      <c r="B14" s="21">
        <v>14221</v>
      </c>
      <c r="C14" s="21"/>
      <c r="D14" s="21"/>
      <c r="E14" s="22">
        <v>2298</v>
      </c>
      <c r="F14" s="25"/>
      <c r="G14" s="29">
        <f>E14/B14*100</f>
        <v>16.159201181351524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20271</v>
      </c>
      <c r="C16" s="21">
        <v>2060</v>
      </c>
      <c r="D16" s="21"/>
      <c r="E16" s="22">
        <v>1905</v>
      </c>
      <c r="F16" s="22">
        <v>564</v>
      </c>
      <c r="G16" s="29">
        <f>E16/B16*100</f>
        <v>9.3976616841793685</v>
      </c>
      <c r="H16" s="30">
        <f>F16/C16*100</f>
        <v>27.378640776699033</v>
      </c>
    </row>
    <row r="17" spans="1:8" x14ac:dyDescent="0.25">
      <c r="A17" s="28" t="s">
        <v>13</v>
      </c>
      <c r="B17" s="21">
        <v>20957</v>
      </c>
      <c r="C17" s="21"/>
      <c r="D17" s="21"/>
      <c r="E17" s="22">
        <v>1364</v>
      </c>
      <c r="F17" s="25"/>
      <c r="G17" s="29">
        <f>E17/B17*100</f>
        <v>6.5085651572267018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13071</v>
      </c>
      <c r="C19" s="21">
        <v>4716</v>
      </c>
      <c r="D19" s="21"/>
      <c r="E19" s="22">
        <v>3420</v>
      </c>
      <c r="F19" s="22">
        <v>1331</v>
      </c>
      <c r="G19" s="29">
        <f>E19/B19*100</f>
        <v>26.164792288271748</v>
      </c>
      <c r="H19" s="30">
        <f>F19/C19*100</f>
        <v>28.223070398642918</v>
      </c>
    </row>
    <row r="20" spans="1:8" x14ac:dyDescent="0.25">
      <c r="A20" s="28" t="s">
        <v>13</v>
      </c>
      <c r="B20" s="21">
        <v>13986</v>
      </c>
      <c r="C20" s="21"/>
      <c r="D20" s="21"/>
      <c r="E20" s="22">
        <v>2625</v>
      </c>
      <c r="F20" s="25"/>
      <c r="G20" s="29">
        <f>E20/B20*100</f>
        <v>18.768768768768769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65480</v>
      </c>
      <c r="C22" s="21">
        <v>20052</v>
      </c>
      <c r="D22" s="21"/>
      <c r="E22" s="22">
        <v>9351</v>
      </c>
      <c r="F22" s="22">
        <v>3855</v>
      </c>
      <c r="G22" s="29">
        <f>E22/B22*100</f>
        <v>14.280696395846061</v>
      </c>
      <c r="H22" s="30">
        <f>F22/C22*100</f>
        <v>19.225014961101135</v>
      </c>
    </row>
    <row r="23" spans="1:8" x14ac:dyDescent="0.25">
      <c r="A23" s="28" t="s">
        <v>13</v>
      </c>
      <c r="B23" s="21">
        <v>68537</v>
      </c>
      <c r="C23" s="21"/>
      <c r="D23" s="21"/>
      <c r="E23" s="22">
        <v>8276</v>
      </c>
      <c r="F23" s="25"/>
      <c r="G23" s="29">
        <f>E23/B23*100</f>
        <v>12.07522943811372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10695</v>
      </c>
      <c r="C25" s="21">
        <v>2908</v>
      </c>
      <c r="D25" s="21"/>
      <c r="E25" s="22">
        <v>1933</v>
      </c>
      <c r="F25" s="22">
        <v>537</v>
      </c>
      <c r="G25" s="29">
        <f>E25/B25*100</f>
        <v>18.073866292660121</v>
      </c>
      <c r="H25" s="30">
        <f>F25/C25*100</f>
        <v>18.46629986244842</v>
      </c>
    </row>
    <row r="26" spans="1:8" x14ac:dyDescent="0.25">
      <c r="A26" s="28" t="s">
        <v>13</v>
      </c>
      <c r="B26" s="21">
        <v>11297</v>
      </c>
      <c r="C26" s="21"/>
      <c r="D26" s="21"/>
      <c r="E26" s="22">
        <v>2121</v>
      </c>
      <c r="F26" s="25"/>
      <c r="G26" s="29">
        <f>E26/B26*100</f>
        <v>18.774895990085863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8634</v>
      </c>
      <c r="C28" s="21">
        <v>1487</v>
      </c>
      <c r="D28" s="21"/>
      <c r="E28" s="22">
        <v>2457</v>
      </c>
      <c r="F28" s="22">
        <v>324</v>
      </c>
      <c r="G28" s="29">
        <f>E28/B28*100</f>
        <v>28.457261987491311</v>
      </c>
      <c r="H28" s="30">
        <f>F28/C28*100</f>
        <v>21.788836583725622</v>
      </c>
    </row>
    <row r="29" spans="1:8" x14ac:dyDescent="0.25">
      <c r="A29" s="28" t="s">
        <v>13</v>
      </c>
      <c r="B29" s="21">
        <v>8903</v>
      </c>
      <c r="C29" s="21"/>
      <c r="D29" s="21"/>
      <c r="E29" s="22">
        <v>1683</v>
      </c>
      <c r="F29" s="25"/>
      <c r="G29" s="29">
        <f>E29/B29*100</f>
        <v>18.903740312254296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13736</v>
      </c>
      <c r="C31" s="21">
        <v>3609</v>
      </c>
      <c r="D31" s="21"/>
      <c r="E31" s="22">
        <v>2500</v>
      </c>
      <c r="F31" s="22">
        <v>1010</v>
      </c>
      <c r="G31" s="29">
        <f>E31/B31*100</f>
        <v>18.200349446709378</v>
      </c>
      <c r="H31" s="30">
        <f>F31/C31*100</f>
        <v>27.98559157661402</v>
      </c>
    </row>
    <row r="32" spans="1:8" x14ac:dyDescent="0.25">
      <c r="A32" s="28" t="s">
        <v>13</v>
      </c>
      <c r="B32" s="21">
        <v>14025</v>
      </c>
      <c r="C32" s="21"/>
      <c r="D32" s="21"/>
      <c r="E32" s="22">
        <v>2055</v>
      </c>
      <c r="F32" s="25"/>
      <c r="G32" s="29">
        <f>E32/B32*100</f>
        <v>14.652406417112299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145608</v>
      </c>
      <c r="C34" s="21">
        <f t="shared" si="0"/>
        <v>41663</v>
      </c>
      <c r="D34" s="21">
        <f t="shared" si="0"/>
        <v>0</v>
      </c>
      <c r="E34" s="21">
        <f t="shared" si="0"/>
        <v>24313</v>
      </c>
      <c r="F34" s="21">
        <f>F13+F16+F19+F22+F25+F28+F31</f>
        <v>8742</v>
      </c>
      <c r="G34" s="23">
        <f>E34/B34*100</f>
        <v>16.697571562002086</v>
      </c>
      <c r="H34" s="24">
        <f>F34/C34*100</f>
        <v>20.982646472889616</v>
      </c>
    </row>
    <row r="35" spans="1:8" x14ac:dyDescent="0.25">
      <c r="A35" s="20" t="s">
        <v>13</v>
      </c>
      <c r="B35" s="21">
        <f t="shared" si="0"/>
        <v>151926</v>
      </c>
      <c r="C35" s="21">
        <f t="shared" si="0"/>
        <v>0</v>
      </c>
      <c r="D35" s="21">
        <f t="shared" si="0"/>
        <v>0</v>
      </c>
      <c r="E35" s="21">
        <f t="shared" si="0"/>
        <v>20422</v>
      </c>
      <c r="F35" s="21">
        <f t="shared" si="0"/>
        <v>0</v>
      </c>
      <c r="G35" s="34">
        <f>E35/B35*100</f>
        <v>13.442070481681872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C34+B9-4299+6224+70</f>
        <v>951450</v>
      </c>
      <c r="C37" s="36">
        <f>C9+C34</f>
        <v>152434</v>
      </c>
      <c r="D37" s="36">
        <f>D34+D9</f>
        <v>0</v>
      </c>
      <c r="E37" s="36">
        <f>F34+E9-1073+1867+70-57</f>
        <v>204852</v>
      </c>
      <c r="F37" s="36">
        <f>F34+F9</f>
        <v>30189</v>
      </c>
      <c r="G37" s="37">
        <f>E37/B37*100</f>
        <v>21.530506069683113</v>
      </c>
      <c r="H37" s="38">
        <f>F37/C37*100</f>
        <v>19.804636760827638</v>
      </c>
    </row>
    <row r="38" spans="1:8" x14ac:dyDescent="0.25">
      <c r="A38" s="35" t="s">
        <v>13</v>
      </c>
      <c r="B38" s="36">
        <f>E74</f>
        <v>996169</v>
      </c>
      <c r="C38" s="36"/>
      <c r="D38" s="36"/>
      <c r="E38" s="36">
        <f>G74</f>
        <v>162534</v>
      </c>
      <c r="F38" s="36">
        <f>F10+F35</f>
        <v>0</v>
      </c>
      <c r="G38" s="37">
        <f>E38/B38*100</f>
        <v>16.315906236793154</v>
      </c>
      <c r="H38" s="38"/>
    </row>
    <row r="39" spans="1:8" ht="33" customHeight="1" thickBot="1" x14ac:dyDescent="0.3">
      <c r="A39" s="39" t="s">
        <v>24</v>
      </c>
      <c r="B39" s="40">
        <f>B37-B38</f>
        <v>-44719</v>
      </c>
      <c r="C39" s="40"/>
      <c r="D39" s="40">
        <f>D37-D38</f>
        <v>0</v>
      </c>
      <c r="E39" s="40">
        <f>E37-E38</f>
        <v>42318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SUM(E44:E55)</f>
        <v>152434</v>
      </c>
      <c r="F43" s="52">
        <f>E43/E$57*100</f>
        <v>16.021230753061115</v>
      </c>
      <c r="G43" s="52">
        <f>SUM(G44:G55)</f>
        <v>30189</v>
      </c>
      <c r="H43" s="53">
        <f>G43/E43*100</f>
        <v>19.804636760827638</v>
      </c>
    </row>
    <row r="44" spans="1:8" ht="30" customHeight="1" x14ac:dyDescent="0.25">
      <c r="A44" s="54" t="s">
        <v>32</v>
      </c>
      <c r="B44" s="55"/>
      <c r="C44" s="55"/>
      <c r="D44" s="56"/>
      <c r="E44" s="57">
        <v>116944</v>
      </c>
      <c r="F44" s="58">
        <f t="shared" ref="F44:F55" si="1">E44/E$57*100</f>
        <v>12.291134584055914</v>
      </c>
      <c r="G44" s="59">
        <v>19801</v>
      </c>
      <c r="H44" s="60">
        <f t="shared" ref="H44:H57" si="2">G44/E44*100</f>
        <v>16.932035846216991</v>
      </c>
    </row>
    <row r="45" spans="1:8" ht="21" customHeight="1" x14ac:dyDescent="0.25">
      <c r="A45" s="61" t="s">
        <v>33</v>
      </c>
      <c r="B45" s="62"/>
      <c r="C45" s="63"/>
      <c r="D45" s="56"/>
      <c r="E45" s="57">
        <v>11899</v>
      </c>
      <c r="F45" s="58">
        <f t="shared" si="1"/>
        <v>1.250617478585317</v>
      </c>
      <c r="G45" s="57">
        <v>2934</v>
      </c>
      <c r="H45" s="60">
        <f t="shared" si="2"/>
        <v>24.657534246575342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20</v>
      </c>
      <c r="F46" s="58">
        <f t="shared" si="1"/>
        <v>2.1020547585264594E-3</v>
      </c>
      <c r="G46" s="59">
        <v>7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4978</v>
      </c>
      <c r="F47" s="58">
        <f t="shared" si="1"/>
        <v>0.5232014293972358</v>
      </c>
      <c r="G47" s="59">
        <v>978</v>
      </c>
      <c r="H47" s="60">
        <f t="shared" si="2"/>
        <v>19.646444355162714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4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1261</v>
      </c>
      <c r="F49" s="58">
        <f t="shared" si="1"/>
        <v>0.13253455252509327</v>
      </c>
      <c r="G49" s="59">
        <v>1184</v>
      </c>
      <c r="H49" s="60">
        <f t="shared" si="2"/>
        <v>93.893735130848526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2488</v>
      </c>
      <c r="F50" s="58">
        <f t="shared" si="1"/>
        <v>0.2614956119606916</v>
      </c>
      <c r="G50" s="59">
        <v>245</v>
      </c>
      <c r="H50" s="60">
        <f t="shared" si="2"/>
        <v>9.8472668810289399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2801</v>
      </c>
      <c r="F52" s="58">
        <f t="shared" si="1"/>
        <v>0.29439276893163063</v>
      </c>
      <c r="G52" s="59">
        <v>409</v>
      </c>
      <c r="H52" s="60">
        <f t="shared" si="2"/>
        <v>14.601927882898966</v>
      </c>
    </row>
    <row r="53" spans="1:8" ht="18" customHeight="1" x14ac:dyDescent="0.25">
      <c r="A53" s="54" t="s">
        <v>41</v>
      </c>
      <c r="B53" s="55"/>
      <c r="C53" s="55"/>
      <c r="D53" s="56"/>
      <c r="E53" s="57">
        <v>1381</v>
      </c>
      <c r="F53" s="58">
        <f t="shared" si="1"/>
        <v>0.14514688107625204</v>
      </c>
      <c r="G53" s="59">
        <v>366</v>
      </c>
      <c r="H53" s="60">
        <f t="shared" si="2"/>
        <v>26.502534395365679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10662</v>
      </c>
      <c r="F55" s="58">
        <f t="shared" si="1"/>
        <v>1.1206053917704557</v>
      </c>
      <c r="G55" s="57">
        <v>4261</v>
      </c>
      <c r="H55" s="60">
        <f t="shared" si="2"/>
        <v>39.964359407240671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799016</v>
      </c>
      <c r="F56" s="52">
        <f>E56/E$57*100</f>
        <v>83.978769246938882</v>
      </c>
      <c r="G56" s="64">
        <f>E37-F37</f>
        <v>174663</v>
      </c>
      <c r="H56" s="53">
        <f t="shared" si="2"/>
        <v>21.859762507884696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951450</v>
      </c>
      <c r="F57" s="68">
        <f>E57/E$57*100</f>
        <v>100</v>
      </c>
      <c r="G57" s="68">
        <f>G43+G56</f>
        <v>204852</v>
      </c>
      <c r="H57" s="69">
        <f t="shared" si="2"/>
        <v>21.530506069683113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143996</v>
      </c>
      <c r="F61" s="81">
        <f t="shared" ref="F61:F74" si="3">E61/E$74*100</f>
        <v>14.454977016951942</v>
      </c>
      <c r="G61" s="81">
        <v>20917</v>
      </c>
      <c r="H61" s="82">
        <f>G61/E61*100</f>
        <v>14.526097947165198</v>
      </c>
    </row>
    <row r="62" spans="1:8" x14ac:dyDescent="0.25">
      <c r="A62" s="79" t="s">
        <v>50</v>
      </c>
      <c r="B62" s="80"/>
      <c r="C62" s="80"/>
      <c r="D62" s="56"/>
      <c r="E62" s="81">
        <v>2392</v>
      </c>
      <c r="F62" s="81">
        <f t="shared" si="3"/>
        <v>0.24011989933434988</v>
      </c>
      <c r="G62" s="81">
        <v>397</v>
      </c>
      <c r="H62" s="82">
        <f t="shared" ref="H62:H74" si="4">G62/E62*100</f>
        <v>16.596989966555185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1051</v>
      </c>
      <c r="F63" s="81">
        <f t="shared" si="3"/>
        <v>0.10550418653862947</v>
      </c>
      <c r="G63" s="81">
        <v>1</v>
      </c>
      <c r="H63" s="82">
        <f t="shared" si="4"/>
        <v>9.5147478591817325E-2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124040</v>
      </c>
      <c r="F64" s="81">
        <f t="shared" si="3"/>
        <v>12.451702472170886</v>
      </c>
      <c r="G64" s="81">
        <v>22062</v>
      </c>
      <c r="H64" s="82">
        <f t="shared" si="4"/>
        <v>17.786198000644955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56695</v>
      </c>
      <c r="F65" s="81">
        <f t="shared" si="3"/>
        <v>5.6913033832612738</v>
      </c>
      <c r="G65" s="81">
        <v>5014</v>
      </c>
      <c r="H65" s="82">
        <f t="shared" si="4"/>
        <v>8.8438133874239355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600</v>
      </c>
      <c r="F66" s="81">
        <f t="shared" si="3"/>
        <v>6.0230743980188094E-2</v>
      </c>
      <c r="G66" s="81">
        <v>0</v>
      </c>
      <c r="H66" s="82">
        <f t="shared" si="4"/>
        <v>0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566817</v>
      </c>
      <c r="F67" s="81">
        <f t="shared" si="3"/>
        <v>56.899682684363796</v>
      </c>
      <c r="G67" s="81">
        <v>98361</v>
      </c>
      <c r="H67" s="82">
        <f t="shared" si="4"/>
        <v>17.353219822270681</v>
      </c>
    </row>
    <row r="68" spans="1:15" x14ac:dyDescent="0.25">
      <c r="A68" s="79" t="s">
        <v>56</v>
      </c>
      <c r="B68" s="80"/>
      <c r="C68" s="80"/>
      <c r="D68" s="56"/>
      <c r="E68" s="81">
        <v>65486</v>
      </c>
      <c r="F68" s="81">
        <f t="shared" si="3"/>
        <v>6.5737841671443293</v>
      </c>
      <c r="G68" s="81">
        <v>12020</v>
      </c>
      <c r="H68" s="82">
        <f t="shared" si="4"/>
        <v>18.355068258864492</v>
      </c>
    </row>
    <row r="69" spans="1:15" x14ac:dyDescent="0.25">
      <c r="A69" s="79" t="s">
        <v>57</v>
      </c>
      <c r="B69" s="80"/>
      <c r="C69" s="80"/>
      <c r="D69" s="56"/>
      <c r="E69" s="81">
        <v>0</v>
      </c>
      <c r="F69" s="81">
        <f t="shared" si="3"/>
        <v>0</v>
      </c>
      <c r="G69" s="81">
        <v>0</v>
      </c>
      <c r="H69" s="82" t="e">
        <f t="shared" si="4"/>
        <v>#DIV/0!</v>
      </c>
    </row>
    <row r="70" spans="1:15" x14ac:dyDescent="0.25">
      <c r="A70" s="83" t="s">
        <v>58</v>
      </c>
      <c r="B70" s="84"/>
      <c r="C70" s="85"/>
      <c r="D70" s="86"/>
      <c r="E70" s="87">
        <v>29984</v>
      </c>
      <c r="F70" s="81">
        <f t="shared" si="3"/>
        <v>3.0099310458365998</v>
      </c>
      <c r="G70" s="87">
        <v>3045</v>
      </c>
      <c r="H70" s="82">
        <f t="shared" si="4"/>
        <v>10.155416221985059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5108</v>
      </c>
      <c r="F71" s="81">
        <f t="shared" si="3"/>
        <v>0.51276440041800142</v>
      </c>
      <c r="G71" s="87">
        <v>717</v>
      </c>
      <c r="H71" s="82">
        <f t="shared" si="4"/>
        <v>14.036805011746281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996169</v>
      </c>
      <c r="F74" s="93">
        <f t="shared" si="3"/>
        <v>100</v>
      </c>
      <c r="G74" s="92">
        <f>SUM(G61:G73)</f>
        <v>162534</v>
      </c>
      <c r="H74" s="94">
        <f t="shared" si="4"/>
        <v>16.315906236793154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59055118110236227" right="0.59055118110236227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01 04 2023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2024-04-04T03:58:00Z</dcterms:created>
  <dcterms:modified xsi:type="dcterms:W3CDTF">2024-04-04T03:58:19Z</dcterms:modified>
</cp:coreProperties>
</file>