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22\исходящая\2025\1.Январь\14\"/>
    </mc:Choice>
  </mc:AlternateContent>
  <xr:revisionPtr revIDLastSave="0" documentId="8_{4EDF251C-9780-4F0B-ABFB-E57314DD5A12}" xr6:coauthVersionLast="47" xr6:coauthVersionMax="47" xr10:uidLastSave="{00000000-0000-0000-0000-000000000000}"/>
  <bookViews>
    <workbookView xWindow="-120" yWindow="-120" windowWidth="19440" windowHeight="14040" xr2:uid="{00F53C48-8490-4523-B2B5-8D702E981C51}"/>
  </bookViews>
  <sheets>
    <sheet name="01.01.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1" i="1" l="1"/>
  <c r="G81" i="1"/>
  <c r="H80" i="1"/>
  <c r="H79" i="1"/>
  <c r="H78" i="1"/>
  <c r="G75" i="1"/>
  <c r="H75" i="1" s="1"/>
  <c r="F75" i="1"/>
  <c r="E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55" i="1"/>
  <c r="H54" i="1"/>
  <c r="H53" i="1"/>
  <c r="H52" i="1"/>
  <c r="H51" i="1"/>
  <c r="H50" i="1"/>
  <c r="H49" i="1"/>
  <c r="H48" i="1"/>
  <c r="H47" i="1"/>
  <c r="H45" i="1"/>
  <c r="H44" i="1"/>
  <c r="G43" i="1"/>
  <c r="E43" i="1"/>
  <c r="B38" i="1"/>
  <c r="D37" i="1"/>
  <c r="D39" i="1" s="1"/>
  <c r="C37" i="1"/>
  <c r="F35" i="1"/>
  <c r="F38" i="1" s="1"/>
  <c r="E35" i="1"/>
  <c r="D35" i="1"/>
  <c r="C35" i="1"/>
  <c r="B35" i="1"/>
  <c r="G35" i="1" s="1"/>
  <c r="F34" i="1"/>
  <c r="H34" i="1" s="1"/>
  <c r="E34" i="1"/>
  <c r="G34" i="1" s="1"/>
  <c r="D34" i="1"/>
  <c r="C34" i="1"/>
  <c r="B37" i="1" s="1"/>
  <c r="B34" i="1"/>
  <c r="G32" i="1"/>
  <c r="H31" i="1"/>
  <c r="G31" i="1"/>
  <c r="G29" i="1"/>
  <c r="H28" i="1"/>
  <c r="G28" i="1"/>
  <c r="G26" i="1"/>
  <c r="H25" i="1"/>
  <c r="G25" i="1"/>
  <c r="G23" i="1"/>
  <c r="H22" i="1"/>
  <c r="G22" i="1"/>
  <c r="G20" i="1"/>
  <c r="H19" i="1"/>
  <c r="G19" i="1"/>
  <c r="G17" i="1"/>
  <c r="H16" i="1"/>
  <c r="G16" i="1"/>
  <c r="G14" i="1"/>
  <c r="H13" i="1"/>
  <c r="G13" i="1"/>
  <c r="G10" i="1"/>
  <c r="H9" i="1"/>
  <c r="G9" i="1"/>
  <c r="E56" i="1" l="1"/>
  <c r="B39" i="1"/>
  <c r="E57" i="1"/>
  <c r="E37" i="1"/>
  <c r="F37" i="1"/>
  <c r="H37" i="1" s="1"/>
  <c r="E38" i="1"/>
  <c r="G38" i="1" s="1"/>
  <c r="H43" i="1"/>
  <c r="E39" i="1" l="1"/>
  <c r="G37" i="1"/>
  <c r="G56" i="1"/>
  <c r="F54" i="1"/>
  <c r="F52" i="1"/>
  <c r="F50" i="1"/>
  <c r="F48" i="1"/>
  <c r="F45" i="1"/>
  <c r="F55" i="1"/>
  <c r="F53" i="1"/>
  <c r="F51" i="1"/>
  <c r="F49" i="1"/>
  <c r="F47" i="1"/>
  <c r="F46" i="1"/>
  <c r="F57" i="1"/>
  <c r="F44" i="1"/>
  <c r="F43" i="1"/>
  <c r="F56" i="1"/>
  <c r="H56" i="1" l="1"/>
  <c r="G57" i="1"/>
  <c r="H57" i="1" s="1"/>
</calcChain>
</file>

<file path=xl/sharedStrings.xml><?xml version="1.0" encoding="utf-8"?>
<sst xmlns="http://schemas.openxmlformats.org/spreadsheetml/2006/main" count="106" uniqueCount="74">
  <si>
    <t>Оперативные данные по исполнению бюджета МО Кривошеинский район                                             на 01.01.2025г.</t>
  </si>
  <si>
    <t>По оперативным данным  за 12 месяцев 2024 года исполнение по доходной части консолидированного бюджета МО Кривошеинского района  по налоговым и неналоговым доходам составило 165 874  тыс. рублей, в т.ч. муниципальный район 121 595тыс.руб., сельские поселения 44 279 тыс.руб.</t>
  </si>
  <si>
    <t>Исполнение доходов и расходов консолидированного бюджета в разрезе муниципального района, поселений:</t>
  </si>
  <si>
    <t>Наименование</t>
  </si>
  <si>
    <t>2024 год</t>
  </si>
  <si>
    <t>Утверждено по бюджету на 2024 год</t>
  </si>
  <si>
    <t>Исполнено                                                                          на 01 января 2025 года</t>
  </si>
  <si>
    <t>тыс.руб.</t>
  </si>
  <si>
    <t>в % к плану</t>
  </si>
  <si>
    <t>Всего</t>
  </si>
  <si>
    <t>в т.ч. собственные</t>
  </si>
  <si>
    <t>МО Кривошеинский район</t>
  </si>
  <si>
    <t>Доходы</t>
  </si>
  <si>
    <t>Расходы</t>
  </si>
  <si>
    <t>ПОСЕЛЕНИЯ:</t>
  </si>
  <si>
    <t>Володинское</t>
  </si>
  <si>
    <t>Иштанское</t>
  </si>
  <si>
    <t>Красноярское</t>
  </si>
  <si>
    <t>Кривошеинское</t>
  </si>
  <si>
    <t>Новокривошеинское</t>
  </si>
  <si>
    <t xml:space="preserve">Петровское </t>
  </si>
  <si>
    <t>Пудовское</t>
  </si>
  <si>
    <t>Итого ПОСЕЛЕНИЯ</t>
  </si>
  <si>
    <t>Всего по району</t>
  </si>
  <si>
    <t>Профицит (+)                  или дефицит (-)</t>
  </si>
  <si>
    <t xml:space="preserve">Структура  доходов консолидированного бюджета </t>
  </si>
  <si>
    <t>Наименование доходов</t>
  </si>
  <si>
    <t>План,             (тыс. руб.)</t>
  </si>
  <si>
    <t>Удельный вес,   %</t>
  </si>
  <si>
    <t>Исполнено (тыс.руб.)</t>
  </si>
  <si>
    <t>Исполнено %</t>
  </si>
  <si>
    <t>Налоговые и неналоговые доходы, всего</t>
  </si>
  <si>
    <t xml:space="preserve">из них:                                                                                   Налог на доходы физических лиц       </t>
  </si>
  <si>
    <t>Акцизы</t>
  </si>
  <si>
    <t xml:space="preserve">Единый  сельскохозяйственный налог </t>
  </si>
  <si>
    <t>Налог, взимаемый в связи с применением упрощенной системы налогообложения</t>
  </si>
  <si>
    <t>Единый налог на вмененный доход</t>
  </si>
  <si>
    <t>Налог, взимаемый в связи с применением патентной системы налогообложения</t>
  </si>
  <si>
    <t>Налоги на имущество  физических лиц</t>
  </si>
  <si>
    <t>Налог на добычу общераспространенных полезных ископаемых</t>
  </si>
  <si>
    <t>Земельный налог</t>
  </si>
  <si>
    <t>Государственная пошлина и сборы</t>
  </si>
  <si>
    <t>Задолженность и перерасчеты по отменненым налогам, сборам и иным обязательным платежам</t>
  </si>
  <si>
    <t xml:space="preserve">Неналоговые доходы </t>
  </si>
  <si>
    <t xml:space="preserve">Безвозмездные перечисления </t>
  </si>
  <si>
    <t>ИТОГО:</t>
  </si>
  <si>
    <t xml:space="preserve">Основные статьи  расходов консолидированного бюджета </t>
  </si>
  <si>
    <t xml:space="preserve">Наименование расходов </t>
  </si>
  <si>
    <t>Удельный вес,  %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</si>
  <si>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</si>
  <si>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</si>
  <si>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</si>
  <si>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</si>
  <si>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</si>
  <si>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</si>
  <si>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</si>
  <si>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</si>
  <si>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</si>
  <si>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</si>
  <si>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</si>
  <si>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</si>
  <si>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Обслужиание государственного внутреннего и муниципального долга</t>
  </si>
  <si>
    <t>Межбюджетные трансферты общего характера бюджетам субъектов РФ и муниципальных образований</t>
  </si>
  <si>
    <t>Всего расходов</t>
  </si>
  <si>
    <t>Состояние муниципального долга ( тыс.руб.)</t>
  </si>
  <si>
    <t>Кредиты</t>
  </si>
  <si>
    <t xml:space="preserve"> Гарантии</t>
  </si>
  <si>
    <t>По состоянию на 01.01.2025 года</t>
  </si>
  <si>
    <t>Увеличение за отчетный период</t>
  </si>
  <si>
    <t>Уменьшение за отчетный период</t>
  </si>
  <si>
    <t>Руководитель  Управления финансов Администрации Кривошеинского района</t>
  </si>
  <si>
    <t>И.В. Ерохина</t>
  </si>
  <si>
    <t>Исп.Ю.А.Торопченова</t>
  </si>
  <si>
    <t>тел. 8 38 251 2 13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</si>
</sst>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right" vertical="top" wrapText="1"/>
    </xf>
    <xf numFmtId="164" fontId="2" fillId="0" borderId="5" xfId="0" applyNumberFormat="1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3" fontId="2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vertical="top" wrapText="1"/>
    </xf>
    <xf numFmtId="165" fontId="2" fillId="0" borderId="5" xfId="0" applyNumberFormat="1" applyFont="1" applyBorder="1" applyAlignment="1">
      <alignment vertical="top" wrapText="1"/>
    </xf>
    <xf numFmtId="165" fontId="2" fillId="0" borderId="6" xfId="0" applyNumberFormat="1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3" fontId="3" fillId="3" borderId="5" xfId="0" applyNumberFormat="1" applyFont="1" applyFill="1" applyBorder="1" applyAlignment="1">
      <alignment vertical="top" wrapText="1"/>
    </xf>
    <xf numFmtId="164" fontId="3" fillId="3" borderId="5" xfId="0" applyNumberFormat="1" applyFont="1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5" xfId="0" applyFont="1" applyFill="1" applyBorder="1"/>
    <xf numFmtId="3" fontId="4" fillId="3" borderId="5" xfId="0" applyNumberFormat="1" applyFont="1" applyFill="1" applyBorder="1" applyAlignment="1">
      <alignment wrapText="1"/>
    </xf>
    <xf numFmtId="164" fontId="4" fillId="3" borderId="6" xfId="0" applyNumberFormat="1" applyFont="1" applyFill="1" applyBorder="1"/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/>
    <xf numFmtId="3" fontId="5" fillId="0" borderId="5" xfId="0" applyNumberFormat="1" applyFont="1" applyBorder="1" applyAlignment="1">
      <alignment wrapText="1"/>
    </xf>
    <xf numFmtId="3" fontId="4" fillId="0" borderId="5" xfId="0" applyNumberFormat="1" applyFont="1" applyBorder="1" applyAlignment="1">
      <alignment wrapText="1"/>
    </xf>
    <xf numFmtId="3" fontId="5" fillId="0" borderId="5" xfId="0" applyNumberFormat="1" applyFont="1" applyBorder="1" applyAlignment="1">
      <alignment horizontal="right" wrapText="1"/>
    </xf>
    <xf numFmtId="164" fontId="5" fillId="0" borderId="6" xfId="0" applyNumberFormat="1" applyFont="1" applyBorder="1"/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3" fontId="4" fillId="3" borderId="5" xfId="0" applyNumberFormat="1" applyFont="1" applyFill="1" applyBorder="1" applyAlignment="1">
      <alignment horizontal="right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5" fillId="3" borderId="8" xfId="0" applyFont="1" applyFill="1" applyBorder="1"/>
    <xf numFmtId="3" fontId="4" fillId="3" borderId="8" xfId="0" applyNumberFormat="1" applyFont="1" applyFill="1" applyBorder="1" applyAlignment="1">
      <alignment wrapText="1"/>
    </xf>
    <xf numFmtId="164" fontId="4" fillId="3" borderId="9" xfId="0" applyNumberFormat="1" applyFont="1" applyFill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65" fontId="5" fillId="0" borderId="6" xfId="0" applyNumberFormat="1" applyFont="1" applyBorder="1"/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6" xfId="0" applyFont="1" applyBorder="1"/>
    <xf numFmtId="3" fontId="5" fillId="0" borderId="16" xfId="0" applyNumberFormat="1" applyFont="1" applyBorder="1" applyAlignment="1">
      <alignment horizontal="right" wrapText="1"/>
    </xf>
    <xf numFmtId="165" fontId="5" fillId="0" borderId="6" xfId="0" applyNumberFormat="1" applyFont="1" applyBorder="1" applyAlignment="1">
      <alignment vertical="top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8" xfId="0" applyFont="1" applyFill="1" applyBorder="1"/>
    <xf numFmtId="3" fontId="4" fillId="4" borderId="8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top" wrapText="1"/>
    </xf>
    <xf numFmtId="165" fontId="4" fillId="4" borderId="9" xfId="0" applyNumberFormat="1" applyFont="1" applyFill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6" xfId="0" applyFont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DDE7C-8615-42E2-9B69-1293B510124F}">
  <sheetPr>
    <tabColor rgb="FF92D050"/>
  </sheetPr>
  <dimension ref="A1:O142"/>
  <sheetViews>
    <sheetView tabSelected="1" workbookViewId="0">
      <selection activeCell="G64" sqref="G64"/>
    </sheetView>
  </sheetViews>
  <sheetFormatPr defaultRowHeight="15.75" x14ac:dyDescent="0.25"/>
  <cols>
    <col min="1" max="1" width="20.5703125" style="2" customWidth="1"/>
    <col min="2" max="2" width="11.5703125" style="2" customWidth="1"/>
    <col min="3" max="3" width="10" style="2" customWidth="1"/>
    <col min="4" max="4" width="9.5703125" style="2" hidden="1" customWidth="1"/>
    <col min="5" max="5" width="11.28515625" style="2" customWidth="1"/>
    <col min="6" max="6" width="11.7109375" style="2" customWidth="1"/>
    <col min="7" max="7" width="12.42578125" style="2" customWidth="1"/>
    <col min="8" max="8" width="12.140625" style="2" customWidth="1"/>
    <col min="9" max="256" width="9.140625" style="2"/>
    <col min="257" max="257" width="20.5703125" style="2" customWidth="1"/>
    <col min="258" max="258" width="11.5703125" style="2" customWidth="1"/>
    <col min="259" max="259" width="10" style="2" customWidth="1"/>
    <col min="260" max="260" width="0" style="2" hidden="1" customWidth="1"/>
    <col min="261" max="261" width="11.28515625" style="2" customWidth="1"/>
    <col min="262" max="262" width="11.7109375" style="2" customWidth="1"/>
    <col min="263" max="263" width="12.42578125" style="2" customWidth="1"/>
    <col min="264" max="264" width="12.140625" style="2" customWidth="1"/>
    <col min="265" max="512" width="9.140625" style="2"/>
    <col min="513" max="513" width="20.5703125" style="2" customWidth="1"/>
    <col min="514" max="514" width="11.5703125" style="2" customWidth="1"/>
    <col min="515" max="515" width="10" style="2" customWidth="1"/>
    <col min="516" max="516" width="0" style="2" hidden="1" customWidth="1"/>
    <col min="517" max="517" width="11.28515625" style="2" customWidth="1"/>
    <col min="518" max="518" width="11.7109375" style="2" customWidth="1"/>
    <col min="519" max="519" width="12.42578125" style="2" customWidth="1"/>
    <col min="520" max="520" width="12.140625" style="2" customWidth="1"/>
    <col min="521" max="768" width="9.140625" style="2"/>
    <col min="769" max="769" width="20.5703125" style="2" customWidth="1"/>
    <col min="770" max="770" width="11.5703125" style="2" customWidth="1"/>
    <col min="771" max="771" width="10" style="2" customWidth="1"/>
    <col min="772" max="772" width="0" style="2" hidden="1" customWidth="1"/>
    <col min="773" max="773" width="11.28515625" style="2" customWidth="1"/>
    <col min="774" max="774" width="11.7109375" style="2" customWidth="1"/>
    <col min="775" max="775" width="12.42578125" style="2" customWidth="1"/>
    <col min="776" max="776" width="12.140625" style="2" customWidth="1"/>
    <col min="777" max="1024" width="9.140625" style="2"/>
    <col min="1025" max="1025" width="20.5703125" style="2" customWidth="1"/>
    <col min="1026" max="1026" width="11.5703125" style="2" customWidth="1"/>
    <col min="1027" max="1027" width="10" style="2" customWidth="1"/>
    <col min="1028" max="1028" width="0" style="2" hidden="1" customWidth="1"/>
    <col min="1029" max="1029" width="11.28515625" style="2" customWidth="1"/>
    <col min="1030" max="1030" width="11.7109375" style="2" customWidth="1"/>
    <col min="1031" max="1031" width="12.42578125" style="2" customWidth="1"/>
    <col min="1032" max="1032" width="12.140625" style="2" customWidth="1"/>
    <col min="1033" max="1280" width="9.140625" style="2"/>
    <col min="1281" max="1281" width="20.5703125" style="2" customWidth="1"/>
    <col min="1282" max="1282" width="11.5703125" style="2" customWidth="1"/>
    <col min="1283" max="1283" width="10" style="2" customWidth="1"/>
    <col min="1284" max="1284" width="0" style="2" hidden="1" customWidth="1"/>
    <col min="1285" max="1285" width="11.28515625" style="2" customWidth="1"/>
    <col min="1286" max="1286" width="11.7109375" style="2" customWidth="1"/>
    <col min="1287" max="1287" width="12.42578125" style="2" customWidth="1"/>
    <col min="1288" max="1288" width="12.140625" style="2" customWidth="1"/>
    <col min="1289" max="1536" width="9.140625" style="2"/>
    <col min="1537" max="1537" width="20.5703125" style="2" customWidth="1"/>
    <col min="1538" max="1538" width="11.5703125" style="2" customWidth="1"/>
    <col min="1539" max="1539" width="10" style="2" customWidth="1"/>
    <col min="1540" max="1540" width="0" style="2" hidden="1" customWidth="1"/>
    <col min="1541" max="1541" width="11.28515625" style="2" customWidth="1"/>
    <col min="1542" max="1542" width="11.7109375" style="2" customWidth="1"/>
    <col min="1543" max="1543" width="12.42578125" style="2" customWidth="1"/>
    <col min="1544" max="1544" width="12.140625" style="2" customWidth="1"/>
    <col min="1545" max="1792" width="9.140625" style="2"/>
    <col min="1793" max="1793" width="20.5703125" style="2" customWidth="1"/>
    <col min="1794" max="1794" width="11.5703125" style="2" customWidth="1"/>
    <col min="1795" max="1795" width="10" style="2" customWidth="1"/>
    <col min="1796" max="1796" width="0" style="2" hidden="1" customWidth="1"/>
    <col min="1797" max="1797" width="11.28515625" style="2" customWidth="1"/>
    <col min="1798" max="1798" width="11.7109375" style="2" customWidth="1"/>
    <col min="1799" max="1799" width="12.42578125" style="2" customWidth="1"/>
    <col min="1800" max="1800" width="12.140625" style="2" customWidth="1"/>
    <col min="1801" max="2048" width="9.140625" style="2"/>
    <col min="2049" max="2049" width="20.5703125" style="2" customWidth="1"/>
    <col min="2050" max="2050" width="11.5703125" style="2" customWidth="1"/>
    <col min="2051" max="2051" width="10" style="2" customWidth="1"/>
    <col min="2052" max="2052" width="0" style="2" hidden="1" customWidth="1"/>
    <col min="2053" max="2053" width="11.28515625" style="2" customWidth="1"/>
    <col min="2054" max="2054" width="11.7109375" style="2" customWidth="1"/>
    <col min="2055" max="2055" width="12.42578125" style="2" customWidth="1"/>
    <col min="2056" max="2056" width="12.140625" style="2" customWidth="1"/>
    <col min="2057" max="2304" width="9.140625" style="2"/>
    <col min="2305" max="2305" width="20.5703125" style="2" customWidth="1"/>
    <col min="2306" max="2306" width="11.5703125" style="2" customWidth="1"/>
    <col min="2307" max="2307" width="10" style="2" customWidth="1"/>
    <col min="2308" max="2308" width="0" style="2" hidden="1" customWidth="1"/>
    <col min="2309" max="2309" width="11.28515625" style="2" customWidth="1"/>
    <col min="2310" max="2310" width="11.7109375" style="2" customWidth="1"/>
    <col min="2311" max="2311" width="12.42578125" style="2" customWidth="1"/>
    <col min="2312" max="2312" width="12.140625" style="2" customWidth="1"/>
    <col min="2313" max="2560" width="9.140625" style="2"/>
    <col min="2561" max="2561" width="20.5703125" style="2" customWidth="1"/>
    <col min="2562" max="2562" width="11.5703125" style="2" customWidth="1"/>
    <col min="2563" max="2563" width="10" style="2" customWidth="1"/>
    <col min="2564" max="2564" width="0" style="2" hidden="1" customWidth="1"/>
    <col min="2565" max="2565" width="11.28515625" style="2" customWidth="1"/>
    <col min="2566" max="2566" width="11.7109375" style="2" customWidth="1"/>
    <col min="2567" max="2567" width="12.42578125" style="2" customWidth="1"/>
    <col min="2568" max="2568" width="12.140625" style="2" customWidth="1"/>
    <col min="2569" max="2816" width="9.140625" style="2"/>
    <col min="2817" max="2817" width="20.5703125" style="2" customWidth="1"/>
    <col min="2818" max="2818" width="11.5703125" style="2" customWidth="1"/>
    <col min="2819" max="2819" width="10" style="2" customWidth="1"/>
    <col min="2820" max="2820" width="0" style="2" hidden="1" customWidth="1"/>
    <col min="2821" max="2821" width="11.28515625" style="2" customWidth="1"/>
    <col min="2822" max="2822" width="11.7109375" style="2" customWidth="1"/>
    <col min="2823" max="2823" width="12.42578125" style="2" customWidth="1"/>
    <col min="2824" max="2824" width="12.140625" style="2" customWidth="1"/>
    <col min="2825" max="3072" width="9.140625" style="2"/>
    <col min="3073" max="3073" width="20.5703125" style="2" customWidth="1"/>
    <col min="3074" max="3074" width="11.5703125" style="2" customWidth="1"/>
    <col min="3075" max="3075" width="10" style="2" customWidth="1"/>
    <col min="3076" max="3076" width="0" style="2" hidden="1" customWidth="1"/>
    <col min="3077" max="3077" width="11.28515625" style="2" customWidth="1"/>
    <col min="3078" max="3078" width="11.7109375" style="2" customWidth="1"/>
    <col min="3079" max="3079" width="12.42578125" style="2" customWidth="1"/>
    <col min="3080" max="3080" width="12.140625" style="2" customWidth="1"/>
    <col min="3081" max="3328" width="9.140625" style="2"/>
    <col min="3329" max="3329" width="20.5703125" style="2" customWidth="1"/>
    <col min="3330" max="3330" width="11.5703125" style="2" customWidth="1"/>
    <col min="3331" max="3331" width="10" style="2" customWidth="1"/>
    <col min="3332" max="3332" width="0" style="2" hidden="1" customWidth="1"/>
    <col min="3333" max="3333" width="11.28515625" style="2" customWidth="1"/>
    <col min="3334" max="3334" width="11.7109375" style="2" customWidth="1"/>
    <col min="3335" max="3335" width="12.42578125" style="2" customWidth="1"/>
    <col min="3336" max="3336" width="12.140625" style="2" customWidth="1"/>
    <col min="3337" max="3584" width="9.140625" style="2"/>
    <col min="3585" max="3585" width="20.5703125" style="2" customWidth="1"/>
    <col min="3586" max="3586" width="11.5703125" style="2" customWidth="1"/>
    <col min="3587" max="3587" width="10" style="2" customWidth="1"/>
    <col min="3588" max="3588" width="0" style="2" hidden="1" customWidth="1"/>
    <col min="3589" max="3589" width="11.28515625" style="2" customWidth="1"/>
    <col min="3590" max="3590" width="11.7109375" style="2" customWidth="1"/>
    <col min="3591" max="3591" width="12.42578125" style="2" customWidth="1"/>
    <col min="3592" max="3592" width="12.140625" style="2" customWidth="1"/>
    <col min="3593" max="3840" width="9.140625" style="2"/>
    <col min="3841" max="3841" width="20.5703125" style="2" customWidth="1"/>
    <col min="3842" max="3842" width="11.5703125" style="2" customWidth="1"/>
    <col min="3843" max="3843" width="10" style="2" customWidth="1"/>
    <col min="3844" max="3844" width="0" style="2" hidden="1" customWidth="1"/>
    <col min="3845" max="3845" width="11.28515625" style="2" customWidth="1"/>
    <col min="3846" max="3846" width="11.7109375" style="2" customWidth="1"/>
    <col min="3847" max="3847" width="12.42578125" style="2" customWidth="1"/>
    <col min="3848" max="3848" width="12.140625" style="2" customWidth="1"/>
    <col min="3849" max="4096" width="9.140625" style="2"/>
    <col min="4097" max="4097" width="20.5703125" style="2" customWidth="1"/>
    <col min="4098" max="4098" width="11.5703125" style="2" customWidth="1"/>
    <col min="4099" max="4099" width="10" style="2" customWidth="1"/>
    <col min="4100" max="4100" width="0" style="2" hidden="1" customWidth="1"/>
    <col min="4101" max="4101" width="11.28515625" style="2" customWidth="1"/>
    <col min="4102" max="4102" width="11.7109375" style="2" customWidth="1"/>
    <col min="4103" max="4103" width="12.42578125" style="2" customWidth="1"/>
    <col min="4104" max="4104" width="12.140625" style="2" customWidth="1"/>
    <col min="4105" max="4352" width="9.140625" style="2"/>
    <col min="4353" max="4353" width="20.5703125" style="2" customWidth="1"/>
    <col min="4354" max="4354" width="11.5703125" style="2" customWidth="1"/>
    <col min="4355" max="4355" width="10" style="2" customWidth="1"/>
    <col min="4356" max="4356" width="0" style="2" hidden="1" customWidth="1"/>
    <col min="4357" max="4357" width="11.28515625" style="2" customWidth="1"/>
    <col min="4358" max="4358" width="11.7109375" style="2" customWidth="1"/>
    <col min="4359" max="4359" width="12.42578125" style="2" customWidth="1"/>
    <col min="4360" max="4360" width="12.140625" style="2" customWidth="1"/>
    <col min="4361" max="4608" width="9.140625" style="2"/>
    <col min="4609" max="4609" width="20.5703125" style="2" customWidth="1"/>
    <col min="4610" max="4610" width="11.5703125" style="2" customWidth="1"/>
    <col min="4611" max="4611" width="10" style="2" customWidth="1"/>
    <col min="4612" max="4612" width="0" style="2" hidden="1" customWidth="1"/>
    <col min="4613" max="4613" width="11.28515625" style="2" customWidth="1"/>
    <col min="4614" max="4614" width="11.7109375" style="2" customWidth="1"/>
    <col min="4615" max="4615" width="12.42578125" style="2" customWidth="1"/>
    <col min="4616" max="4616" width="12.140625" style="2" customWidth="1"/>
    <col min="4617" max="4864" width="9.140625" style="2"/>
    <col min="4865" max="4865" width="20.5703125" style="2" customWidth="1"/>
    <col min="4866" max="4866" width="11.5703125" style="2" customWidth="1"/>
    <col min="4867" max="4867" width="10" style="2" customWidth="1"/>
    <col min="4868" max="4868" width="0" style="2" hidden="1" customWidth="1"/>
    <col min="4869" max="4869" width="11.28515625" style="2" customWidth="1"/>
    <col min="4870" max="4870" width="11.7109375" style="2" customWidth="1"/>
    <col min="4871" max="4871" width="12.42578125" style="2" customWidth="1"/>
    <col min="4872" max="4872" width="12.140625" style="2" customWidth="1"/>
    <col min="4873" max="5120" width="9.140625" style="2"/>
    <col min="5121" max="5121" width="20.5703125" style="2" customWidth="1"/>
    <col min="5122" max="5122" width="11.5703125" style="2" customWidth="1"/>
    <col min="5123" max="5123" width="10" style="2" customWidth="1"/>
    <col min="5124" max="5124" width="0" style="2" hidden="1" customWidth="1"/>
    <col min="5125" max="5125" width="11.28515625" style="2" customWidth="1"/>
    <col min="5126" max="5126" width="11.7109375" style="2" customWidth="1"/>
    <col min="5127" max="5127" width="12.42578125" style="2" customWidth="1"/>
    <col min="5128" max="5128" width="12.140625" style="2" customWidth="1"/>
    <col min="5129" max="5376" width="9.140625" style="2"/>
    <col min="5377" max="5377" width="20.5703125" style="2" customWidth="1"/>
    <col min="5378" max="5378" width="11.5703125" style="2" customWidth="1"/>
    <col min="5379" max="5379" width="10" style="2" customWidth="1"/>
    <col min="5380" max="5380" width="0" style="2" hidden="1" customWidth="1"/>
    <col min="5381" max="5381" width="11.28515625" style="2" customWidth="1"/>
    <col min="5382" max="5382" width="11.7109375" style="2" customWidth="1"/>
    <col min="5383" max="5383" width="12.42578125" style="2" customWidth="1"/>
    <col min="5384" max="5384" width="12.140625" style="2" customWidth="1"/>
    <col min="5385" max="5632" width="9.140625" style="2"/>
    <col min="5633" max="5633" width="20.5703125" style="2" customWidth="1"/>
    <col min="5634" max="5634" width="11.5703125" style="2" customWidth="1"/>
    <col min="5635" max="5635" width="10" style="2" customWidth="1"/>
    <col min="5636" max="5636" width="0" style="2" hidden="1" customWidth="1"/>
    <col min="5637" max="5637" width="11.28515625" style="2" customWidth="1"/>
    <col min="5638" max="5638" width="11.7109375" style="2" customWidth="1"/>
    <col min="5639" max="5639" width="12.42578125" style="2" customWidth="1"/>
    <col min="5640" max="5640" width="12.140625" style="2" customWidth="1"/>
    <col min="5641" max="5888" width="9.140625" style="2"/>
    <col min="5889" max="5889" width="20.5703125" style="2" customWidth="1"/>
    <col min="5890" max="5890" width="11.5703125" style="2" customWidth="1"/>
    <col min="5891" max="5891" width="10" style="2" customWidth="1"/>
    <col min="5892" max="5892" width="0" style="2" hidden="1" customWidth="1"/>
    <col min="5893" max="5893" width="11.28515625" style="2" customWidth="1"/>
    <col min="5894" max="5894" width="11.7109375" style="2" customWidth="1"/>
    <col min="5895" max="5895" width="12.42578125" style="2" customWidth="1"/>
    <col min="5896" max="5896" width="12.140625" style="2" customWidth="1"/>
    <col min="5897" max="6144" width="9.140625" style="2"/>
    <col min="6145" max="6145" width="20.5703125" style="2" customWidth="1"/>
    <col min="6146" max="6146" width="11.5703125" style="2" customWidth="1"/>
    <col min="6147" max="6147" width="10" style="2" customWidth="1"/>
    <col min="6148" max="6148" width="0" style="2" hidden="1" customWidth="1"/>
    <col min="6149" max="6149" width="11.28515625" style="2" customWidth="1"/>
    <col min="6150" max="6150" width="11.7109375" style="2" customWidth="1"/>
    <col min="6151" max="6151" width="12.42578125" style="2" customWidth="1"/>
    <col min="6152" max="6152" width="12.140625" style="2" customWidth="1"/>
    <col min="6153" max="6400" width="9.140625" style="2"/>
    <col min="6401" max="6401" width="20.5703125" style="2" customWidth="1"/>
    <col min="6402" max="6402" width="11.5703125" style="2" customWidth="1"/>
    <col min="6403" max="6403" width="10" style="2" customWidth="1"/>
    <col min="6404" max="6404" width="0" style="2" hidden="1" customWidth="1"/>
    <col min="6405" max="6405" width="11.28515625" style="2" customWidth="1"/>
    <col min="6406" max="6406" width="11.7109375" style="2" customWidth="1"/>
    <col min="6407" max="6407" width="12.42578125" style="2" customWidth="1"/>
    <col min="6408" max="6408" width="12.140625" style="2" customWidth="1"/>
    <col min="6409" max="6656" width="9.140625" style="2"/>
    <col min="6657" max="6657" width="20.5703125" style="2" customWidth="1"/>
    <col min="6658" max="6658" width="11.5703125" style="2" customWidth="1"/>
    <col min="6659" max="6659" width="10" style="2" customWidth="1"/>
    <col min="6660" max="6660" width="0" style="2" hidden="1" customWidth="1"/>
    <col min="6661" max="6661" width="11.28515625" style="2" customWidth="1"/>
    <col min="6662" max="6662" width="11.7109375" style="2" customWidth="1"/>
    <col min="6663" max="6663" width="12.42578125" style="2" customWidth="1"/>
    <col min="6664" max="6664" width="12.140625" style="2" customWidth="1"/>
    <col min="6665" max="6912" width="9.140625" style="2"/>
    <col min="6913" max="6913" width="20.5703125" style="2" customWidth="1"/>
    <col min="6914" max="6914" width="11.5703125" style="2" customWidth="1"/>
    <col min="6915" max="6915" width="10" style="2" customWidth="1"/>
    <col min="6916" max="6916" width="0" style="2" hidden="1" customWidth="1"/>
    <col min="6917" max="6917" width="11.28515625" style="2" customWidth="1"/>
    <col min="6918" max="6918" width="11.7109375" style="2" customWidth="1"/>
    <col min="6919" max="6919" width="12.42578125" style="2" customWidth="1"/>
    <col min="6920" max="6920" width="12.140625" style="2" customWidth="1"/>
    <col min="6921" max="7168" width="9.140625" style="2"/>
    <col min="7169" max="7169" width="20.5703125" style="2" customWidth="1"/>
    <col min="7170" max="7170" width="11.5703125" style="2" customWidth="1"/>
    <col min="7171" max="7171" width="10" style="2" customWidth="1"/>
    <col min="7172" max="7172" width="0" style="2" hidden="1" customWidth="1"/>
    <col min="7173" max="7173" width="11.28515625" style="2" customWidth="1"/>
    <col min="7174" max="7174" width="11.7109375" style="2" customWidth="1"/>
    <col min="7175" max="7175" width="12.42578125" style="2" customWidth="1"/>
    <col min="7176" max="7176" width="12.140625" style="2" customWidth="1"/>
    <col min="7177" max="7424" width="9.140625" style="2"/>
    <col min="7425" max="7425" width="20.5703125" style="2" customWidth="1"/>
    <col min="7426" max="7426" width="11.5703125" style="2" customWidth="1"/>
    <col min="7427" max="7427" width="10" style="2" customWidth="1"/>
    <col min="7428" max="7428" width="0" style="2" hidden="1" customWidth="1"/>
    <col min="7429" max="7429" width="11.28515625" style="2" customWidth="1"/>
    <col min="7430" max="7430" width="11.7109375" style="2" customWidth="1"/>
    <col min="7431" max="7431" width="12.42578125" style="2" customWidth="1"/>
    <col min="7432" max="7432" width="12.140625" style="2" customWidth="1"/>
    <col min="7433" max="7680" width="9.140625" style="2"/>
    <col min="7681" max="7681" width="20.5703125" style="2" customWidth="1"/>
    <col min="7682" max="7682" width="11.5703125" style="2" customWidth="1"/>
    <col min="7683" max="7683" width="10" style="2" customWidth="1"/>
    <col min="7684" max="7684" width="0" style="2" hidden="1" customWidth="1"/>
    <col min="7685" max="7685" width="11.28515625" style="2" customWidth="1"/>
    <col min="7686" max="7686" width="11.7109375" style="2" customWidth="1"/>
    <col min="7687" max="7687" width="12.42578125" style="2" customWidth="1"/>
    <col min="7688" max="7688" width="12.140625" style="2" customWidth="1"/>
    <col min="7689" max="7936" width="9.140625" style="2"/>
    <col min="7937" max="7937" width="20.5703125" style="2" customWidth="1"/>
    <col min="7938" max="7938" width="11.5703125" style="2" customWidth="1"/>
    <col min="7939" max="7939" width="10" style="2" customWidth="1"/>
    <col min="7940" max="7940" width="0" style="2" hidden="1" customWidth="1"/>
    <col min="7941" max="7941" width="11.28515625" style="2" customWidth="1"/>
    <col min="7942" max="7942" width="11.7109375" style="2" customWidth="1"/>
    <col min="7943" max="7943" width="12.42578125" style="2" customWidth="1"/>
    <col min="7944" max="7944" width="12.140625" style="2" customWidth="1"/>
    <col min="7945" max="8192" width="9.140625" style="2"/>
    <col min="8193" max="8193" width="20.5703125" style="2" customWidth="1"/>
    <col min="8194" max="8194" width="11.5703125" style="2" customWidth="1"/>
    <col min="8195" max="8195" width="10" style="2" customWidth="1"/>
    <col min="8196" max="8196" width="0" style="2" hidden="1" customWidth="1"/>
    <col min="8197" max="8197" width="11.28515625" style="2" customWidth="1"/>
    <col min="8198" max="8198" width="11.7109375" style="2" customWidth="1"/>
    <col min="8199" max="8199" width="12.42578125" style="2" customWidth="1"/>
    <col min="8200" max="8200" width="12.140625" style="2" customWidth="1"/>
    <col min="8201" max="8448" width="9.140625" style="2"/>
    <col min="8449" max="8449" width="20.5703125" style="2" customWidth="1"/>
    <col min="8450" max="8450" width="11.5703125" style="2" customWidth="1"/>
    <col min="8451" max="8451" width="10" style="2" customWidth="1"/>
    <col min="8452" max="8452" width="0" style="2" hidden="1" customWidth="1"/>
    <col min="8453" max="8453" width="11.28515625" style="2" customWidth="1"/>
    <col min="8454" max="8454" width="11.7109375" style="2" customWidth="1"/>
    <col min="8455" max="8455" width="12.42578125" style="2" customWidth="1"/>
    <col min="8456" max="8456" width="12.140625" style="2" customWidth="1"/>
    <col min="8457" max="8704" width="9.140625" style="2"/>
    <col min="8705" max="8705" width="20.5703125" style="2" customWidth="1"/>
    <col min="8706" max="8706" width="11.5703125" style="2" customWidth="1"/>
    <col min="8707" max="8707" width="10" style="2" customWidth="1"/>
    <col min="8708" max="8708" width="0" style="2" hidden="1" customWidth="1"/>
    <col min="8709" max="8709" width="11.28515625" style="2" customWidth="1"/>
    <col min="8710" max="8710" width="11.7109375" style="2" customWidth="1"/>
    <col min="8711" max="8711" width="12.42578125" style="2" customWidth="1"/>
    <col min="8712" max="8712" width="12.140625" style="2" customWidth="1"/>
    <col min="8713" max="8960" width="9.140625" style="2"/>
    <col min="8961" max="8961" width="20.5703125" style="2" customWidth="1"/>
    <col min="8962" max="8962" width="11.5703125" style="2" customWidth="1"/>
    <col min="8963" max="8963" width="10" style="2" customWidth="1"/>
    <col min="8964" max="8964" width="0" style="2" hidden="1" customWidth="1"/>
    <col min="8965" max="8965" width="11.28515625" style="2" customWidth="1"/>
    <col min="8966" max="8966" width="11.7109375" style="2" customWidth="1"/>
    <col min="8967" max="8967" width="12.42578125" style="2" customWidth="1"/>
    <col min="8968" max="8968" width="12.140625" style="2" customWidth="1"/>
    <col min="8969" max="9216" width="9.140625" style="2"/>
    <col min="9217" max="9217" width="20.5703125" style="2" customWidth="1"/>
    <col min="9218" max="9218" width="11.5703125" style="2" customWidth="1"/>
    <col min="9219" max="9219" width="10" style="2" customWidth="1"/>
    <col min="9220" max="9220" width="0" style="2" hidden="1" customWidth="1"/>
    <col min="9221" max="9221" width="11.28515625" style="2" customWidth="1"/>
    <col min="9222" max="9222" width="11.7109375" style="2" customWidth="1"/>
    <col min="9223" max="9223" width="12.42578125" style="2" customWidth="1"/>
    <col min="9224" max="9224" width="12.140625" style="2" customWidth="1"/>
    <col min="9225" max="9472" width="9.140625" style="2"/>
    <col min="9473" max="9473" width="20.5703125" style="2" customWidth="1"/>
    <col min="9474" max="9474" width="11.5703125" style="2" customWidth="1"/>
    <col min="9475" max="9475" width="10" style="2" customWidth="1"/>
    <col min="9476" max="9476" width="0" style="2" hidden="1" customWidth="1"/>
    <col min="9477" max="9477" width="11.28515625" style="2" customWidth="1"/>
    <col min="9478" max="9478" width="11.7109375" style="2" customWidth="1"/>
    <col min="9479" max="9479" width="12.42578125" style="2" customWidth="1"/>
    <col min="9480" max="9480" width="12.140625" style="2" customWidth="1"/>
    <col min="9481" max="9728" width="9.140625" style="2"/>
    <col min="9729" max="9729" width="20.5703125" style="2" customWidth="1"/>
    <col min="9730" max="9730" width="11.5703125" style="2" customWidth="1"/>
    <col min="9731" max="9731" width="10" style="2" customWidth="1"/>
    <col min="9732" max="9732" width="0" style="2" hidden="1" customWidth="1"/>
    <col min="9733" max="9733" width="11.28515625" style="2" customWidth="1"/>
    <col min="9734" max="9734" width="11.7109375" style="2" customWidth="1"/>
    <col min="9735" max="9735" width="12.42578125" style="2" customWidth="1"/>
    <col min="9736" max="9736" width="12.140625" style="2" customWidth="1"/>
    <col min="9737" max="9984" width="9.140625" style="2"/>
    <col min="9985" max="9985" width="20.5703125" style="2" customWidth="1"/>
    <col min="9986" max="9986" width="11.5703125" style="2" customWidth="1"/>
    <col min="9987" max="9987" width="10" style="2" customWidth="1"/>
    <col min="9988" max="9988" width="0" style="2" hidden="1" customWidth="1"/>
    <col min="9989" max="9989" width="11.28515625" style="2" customWidth="1"/>
    <col min="9990" max="9990" width="11.7109375" style="2" customWidth="1"/>
    <col min="9991" max="9991" width="12.42578125" style="2" customWidth="1"/>
    <col min="9992" max="9992" width="12.140625" style="2" customWidth="1"/>
    <col min="9993" max="10240" width="9.140625" style="2"/>
    <col min="10241" max="10241" width="20.5703125" style="2" customWidth="1"/>
    <col min="10242" max="10242" width="11.5703125" style="2" customWidth="1"/>
    <col min="10243" max="10243" width="10" style="2" customWidth="1"/>
    <col min="10244" max="10244" width="0" style="2" hidden="1" customWidth="1"/>
    <col min="10245" max="10245" width="11.28515625" style="2" customWidth="1"/>
    <col min="10246" max="10246" width="11.7109375" style="2" customWidth="1"/>
    <col min="10247" max="10247" width="12.42578125" style="2" customWidth="1"/>
    <col min="10248" max="10248" width="12.140625" style="2" customWidth="1"/>
    <col min="10249" max="10496" width="9.140625" style="2"/>
    <col min="10497" max="10497" width="20.5703125" style="2" customWidth="1"/>
    <col min="10498" max="10498" width="11.5703125" style="2" customWidth="1"/>
    <col min="10499" max="10499" width="10" style="2" customWidth="1"/>
    <col min="10500" max="10500" width="0" style="2" hidden="1" customWidth="1"/>
    <col min="10501" max="10501" width="11.28515625" style="2" customWidth="1"/>
    <col min="10502" max="10502" width="11.7109375" style="2" customWidth="1"/>
    <col min="10503" max="10503" width="12.42578125" style="2" customWidth="1"/>
    <col min="10504" max="10504" width="12.140625" style="2" customWidth="1"/>
    <col min="10505" max="10752" width="9.140625" style="2"/>
    <col min="10753" max="10753" width="20.5703125" style="2" customWidth="1"/>
    <col min="10754" max="10754" width="11.5703125" style="2" customWidth="1"/>
    <col min="10755" max="10755" width="10" style="2" customWidth="1"/>
    <col min="10756" max="10756" width="0" style="2" hidden="1" customWidth="1"/>
    <col min="10757" max="10757" width="11.28515625" style="2" customWidth="1"/>
    <col min="10758" max="10758" width="11.7109375" style="2" customWidth="1"/>
    <col min="10759" max="10759" width="12.42578125" style="2" customWidth="1"/>
    <col min="10760" max="10760" width="12.140625" style="2" customWidth="1"/>
    <col min="10761" max="11008" width="9.140625" style="2"/>
    <col min="11009" max="11009" width="20.5703125" style="2" customWidth="1"/>
    <col min="11010" max="11010" width="11.5703125" style="2" customWidth="1"/>
    <col min="11011" max="11011" width="10" style="2" customWidth="1"/>
    <col min="11012" max="11012" width="0" style="2" hidden="1" customWidth="1"/>
    <col min="11013" max="11013" width="11.28515625" style="2" customWidth="1"/>
    <col min="11014" max="11014" width="11.7109375" style="2" customWidth="1"/>
    <col min="11015" max="11015" width="12.42578125" style="2" customWidth="1"/>
    <col min="11016" max="11016" width="12.140625" style="2" customWidth="1"/>
    <col min="11017" max="11264" width="9.140625" style="2"/>
    <col min="11265" max="11265" width="20.5703125" style="2" customWidth="1"/>
    <col min="11266" max="11266" width="11.5703125" style="2" customWidth="1"/>
    <col min="11267" max="11267" width="10" style="2" customWidth="1"/>
    <col min="11268" max="11268" width="0" style="2" hidden="1" customWidth="1"/>
    <col min="11269" max="11269" width="11.28515625" style="2" customWidth="1"/>
    <col min="11270" max="11270" width="11.7109375" style="2" customWidth="1"/>
    <col min="11271" max="11271" width="12.42578125" style="2" customWidth="1"/>
    <col min="11272" max="11272" width="12.140625" style="2" customWidth="1"/>
    <col min="11273" max="11520" width="9.140625" style="2"/>
    <col min="11521" max="11521" width="20.5703125" style="2" customWidth="1"/>
    <col min="11522" max="11522" width="11.5703125" style="2" customWidth="1"/>
    <col min="11523" max="11523" width="10" style="2" customWidth="1"/>
    <col min="11524" max="11524" width="0" style="2" hidden="1" customWidth="1"/>
    <col min="11525" max="11525" width="11.28515625" style="2" customWidth="1"/>
    <col min="11526" max="11526" width="11.7109375" style="2" customWidth="1"/>
    <col min="11527" max="11527" width="12.42578125" style="2" customWidth="1"/>
    <col min="11528" max="11528" width="12.140625" style="2" customWidth="1"/>
    <col min="11529" max="11776" width="9.140625" style="2"/>
    <col min="11777" max="11777" width="20.5703125" style="2" customWidth="1"/>
    <col min="11778" max="11778" width="11.5703125" style="2" customWidth="1"/>
    <col min="11779" max="11779" width="10" style="2" customWidth="1"/>
    <col min="11780" max="11780" width="0" style="2" hidden="1" customWidth="1"/>
    <col min="11781" max="11781" width="11.28515625" style="2" customWidth="1"/>
    <col min="11782" max="11782" width="11.7109375" style="2" customWidth="1"/>
    <col min="11783" max="11783" width="12.42578125" style="2" customWidth="1"/>
    <col min="11784" max="11784" width="12.140625" style="2" customWidth="1"/>
    <col min="11785" max="12032" width="9.140625" style="2"/>
    <col min="12033" max="12033" width="20.5703125" style="2" customWidth="1"/>
    <col min="12034" max="12034" width="11.5703125" style="2" customWidth="1"/>
    <col min="12035" max="12035" width="10" style="2" customWidth="1"/>
    <col min="12036" max="12036" width="0" style="2" hidden="1" customWidth="1"/>
    <col min="12037" max="12037" width="11.28515625" style="2" customWidth="1"/>
    <col min="12038" max="12038" width="11.7109375" style="2" customWidth="1"/>
    <col min="12039" max="12039" width="12.42578125" style="2" customWidth="1"/>
    <col min="12040" max="12040" width="12.140625" style="2" customWidth="1"/>
    <col min="12041" max="12288" width="9.140625" style="2"/>
    <col min="12289" max="12289" width="20.5703125" style="2" customWidth="1"/>
    <col min="12290" max="12290" width="11.5703125" style="2" customWidth="1"/>
    <col min="12291" max="12291" width="10" style="2" customWidth="1"/>
    <col min="12292" max="12292" width="0" style="2" hidden="1" customWidth="1"/>
    <col min="12293" max="12293" width="11.28515625" style="2" customWidth="1"/>
    <col min="12294" max="12294" width="11.7109375" style="2" customWidth="1"/>
    <col min="12295" max="12295" width="12.42578125" style="2" customWidth="1"/>
    <col min="12296" max="12296" width="12.140625" style="2" customWidth="1"/>
    <col min="12297" max="12544" width="9.140625" style="2"/>
    <col min="12545" max="12545" width="20.5703125" style="2" customWidth="1"/>
    <col min="12546" max="12546" width="11.5703125" style="2" customWidth="1"/>
    <col min="12547" max="12547" width="10" style="2" customWidth="1"/>
    <col min="12548" max="12548" width="0" style="2" hidden="1" customWidth="1"/>
    <col min="12549" max="12549" width="11.28515625" style="2" customWidth="1"/>
    <col min="12550" max="12550" width="11.7109375" style="2" customWidth="1"/>
    <col min="12551" max="12551" width="12.42578125" style="2" customWidth="1"/>
    <col min="12552" max="12552" width="12.140625" style="2" customWidth="1"/>
    <col min="12553" max="12800" width="9.140625" style="2"/>
    <col min="12801" max="12801" width="20.5703125" style="2" customWidth="1"/>
    <col min="12802" max="12802" width="11.5703125" style="2" customWidth="1"/>
    <col min="12803" max="12803" width="10" style="2" customWidth="1"/>
    <col min="12804" max="12804" width="0" style="2" hidden="1" customWidth="1"/>
    <col min="12805" max="12805" width="11.28515625" style="2" customWidth="1"/>
    <col min="12806" max="12806" width="11.7109375" style="2" customWidth="1"/>
    <col min="12807" max="12807" width="12.42578125" style="2" customWidth="1"/>
    <col min="12808" max="12808" width="12.140625" style="2" customWidth="1"/>
    <col min="12809" max="13056" width="9.140625" style="2"/>
    <col min="13057" max="13057" width="20.5703125" style="2" customWidth="1"/>
    <col min="13058" max="13058" width="11.5703125" style="2" customWidth="1"/>
    <col min="13059" max="13059" width="10" style="2" customWidth="1"/>
    <col min="13060" max="13060" width="0" style="2" hidden="1" customWidth="1"/>
    <col min="13061" max="13061" width="11.28515625" style="2" customWidth="1"/>
    <col min="13062" max="13062" width="11.7109375" style="2" customWidth="1"/>
    <col min="13063" max="13063" width="12.42578125" style="2" customWidth="1"/>
    <col min="13064" max="13064" width="12.140625" style="2" customWidth="1"/>
    <col min="13065" max="13312" width="9.140625" style="2"/>
    <col min="13313" max="13313" width="20.5703125" style="2" customWidth="1"/>
    <col min="13314" max="13314" width="11.5703125" style="2" customWidth="1"/>
    <col min="13315" max="13315" width="10" style="2" customWidth="1"/>
    <col min="13316" max="13316" width="0" style="2" hidden="1" customWidth="1"/>
    <col min="13317" max="13317" width="11.28515625" style="2" customWidth="1"/>
    <col min="13318" max="13318" width="11.7109375" style="2" customWidth="1"/>
    <col min="13319" max="13319" width="12.42578125" style="2" customWidth="1"/>
    <col min="13320" max="13320" width="12.140625" style="2" customWidth="1"/>
    <col min="13321" max="13568" width="9.140625" style="2"/>
    <col min="13569" max="13569" width="20.5703125" style="2" customWidth="1"/>
    <col min="13570" max="13570" width="11.5703125" style="2" customWidth="1"/>
    <col min="13571" max="13571" width="10" style="2" customWidth="1"/>
    <col min="13572" max="13572" width="0" style="2" hidden="1" customWidth="1"/>
    <col min="13573" max="13573" width="11.28515625" style="2" customWidth="1"/>
    <col min="13574" max="13574" width="11.7109375" style="2" customWidth="1"/>
    <col min="13575" max="13575" width="12.42578125" style="2" customWidth="1"/>
    <col min="13576" max="13576" width="12.140625" style="2" customWidth="1"/>
    <col min="13577" max="13824" width="9.140625" style="2"/>
    <col min="13825" max="13825" width="20.5703125" style="2" customWidth="1"/>
    <col min="13826" max="13826" width="11.5703125" style="2" customWidth="1"/>
    <col min="13827" max="13827" width="10" style="2" customWidth="1"/>
    <col min="13828" max="13828" width="0" style="2" hidden="1" customWidth="1"/>
    <col min="13829" max="13829" width="11.28515625" style="2" customWidth="1"/>
    <col min="13830" max="13830" width="11.7109375" style="2" customWidth="1"/>
    <col min="13831" max="13831" width="12.42578125" style="2" customWidth="1"/>
    <col min="13832" max="13832" width="12.140625" style="2" customWidth="1"/>
    <col min="13833" max="14080" width="9.140625" style="2"/>
    <col min="14081" max="14081" width="20.5703125" style="2" customWidth="1"/>
    <col min="14082" max="14082" width="11.5703125" style="2" customWidth="1"/>
    <col min="14083" max="14083" width="10" style="2" customWidth="1"/>
    <col min="14084" max="14084" width="0" style="2" hidden="1" customWidth="1"/>
    <col min="14085" max="14085" width="11.28515625" style="2" customWidth="1"/>
    <col min="14086" max="14086" width="11.7109375" style="2" customWidth="1"/>
    <col min="14087" max="14087" width="12.42578125" style="2" customWidth="1"/>
    <col min="14088" max="14088" width="12.140625" style="2" customWidth="1"/>
    <col min="14089" max="14336" width="9.140625" style="2"/>
    <col min="14337" max="14337" width="20.5703125" style="2" customWidth="1"/>
    <col min="14338" max="14338" width="11.5703125" style="2" customWidth="1"/>
    <col min="14339" max="14339" width="10" style="2" customWidth="1"/>
    <col min="14340" max="14340" width="0" style="2" hidden="1" customWidth="1"/>
    <col min="14341" max="14341" width="11.28515625" style="2" customWidth="1"/>
    <col min="14342" max="14342" width="11.7109375" style="2" customWidth="1"/>
    <col min="14343" max="14343" width="12.42578125" style="2" customWidth="1"/>
    <col min="14344" max="14344" width="12.140625" style="2" customWidth="1"/>
    <col min="14345" max="14592" width="9.140625" style="2"/>
    <col min="14593" max="14593" width="20.5703125" style="2" customWidth="1"/>
    <col min="14594" max="14594" width="11.5703125" style="2" customWidth="1"/>
    <col min="14595" max="14595" width="10" style="2" customWidth="1"/>
    <col min="14596" max="14596" width="0" style="2" hidden="1" customWidth="1"/>
    <col min="14597" max="14597" width="11.28515625" style="2" customWidth="1"/>
    <col min="14598" max="14598" width="11.7109375" style="2" customWidth="1"/>
    <col min="14599" max="14599" width="12.42578125" style="2" customWidth="1"/>
    <col min="14600" max="14600" width="12.140625" style="2" customWidth="1"/>
    <col min="14601" max="14848" width="9.140625" style="2"/>
    <col min="14849" max="14849" width="20.5703125" style="2" customWidth="1"/>
    <col min="14850" max="14850" width="11.5703125" style="2" customWidth="1"/>
    <col min="14851" max="14851" width="10" style="2" customWidth="1"/>
    <col min="14852" max="14852" width="0" style="2" hidden="1" customWidth="1"/>
    <col min="14853" max="14853" width="11.28515625" style="2" customWidth="1"/>
    <col min="14854" max="14854" width="11.7109375" style="2" customWidth="1"/>
    <col min="14855" max="14855" width="12.42578125" style="2" customWidth="1"/>
    <col min="14856" max="14856" width="12.140625" style="2" customWidth="1"/>
    <col min="14857" max="15104" width="9.140625" style="2"/>
    <col min="15105" max="15105" width="20.5703125" style="2" customWidth="1"/>
    <col min="15106" max="15106" width="11.5703125" style="2" customWidth="1"/>
    <col min="15107" max="15107" width="10" style="2" customWidth="1"/>
    <col min="15108" max="15108" width="0" style="2" hidden="1" customWidth="1"/>
    <col min="15109" max="15109" width="11.28515625" style="2" customWidth="1"/>
    <col min="15110" max="15110" width="11.7109375" style="2" customWidth="1"/>
    <col min="15111" max="15111" width="12.42578125" style="2" customWidth="1"/>
    <col min="15112" max="15112" width="12.140625" style="2" customWidth="1"/>
    <col min="15113" max="15360" width="9.140625" style="2"/>
    <col min="15361" max="15361" width="20.5703125" style="2" customWidth="1"/>
    <col min="15362" max="15362" width="11.5703125" style="2" customWidth="1"/>
    <col min="15363" max="15363" width="10" style="2" customWidth="1"/>
    <col min="15364" max="15364" width="0" style="2" hidden="1" customWidth="1"/>
    <col min="15365" max="15365" width="11.28515625" style="2" customWidth="1"/>
    <col min="15366" max="15366" width="11.7109375" style="2" customWidth="1"/>
    <col min="15367" max="15367" width="12.42578125" style="2" customWidth="1"/>
    <col min="15368" max="15368" width="12.140625" style="2" customWidth="1"/>
    <col min="15369" max="15616" width="9.140625" style="2"/>
    <col min="15617" max="15617" width="20.5703125" style="2" customWidth="1"/>
    <col min="15618" max="15618" width="11.5703125" style="2" customWidth="1"/>
    <col min="15619" max="15619" width="10" style="2" customWidth="1"/>
    <col min="15620" max="15620" width="0" style="2" hidden="1" customWidth="1"/>
    <col min="15621" max="15621" width="11.28515625" style="2" customWidth="1"/>
    <col min="15622" max="15622" width="11.7109375" style="2" customWidth="1"/>
    <col min="15623" max="15623" width="12.42578125" style="2" customWidth="1"/>
    <col min="15624" max="15624" width="12.140625" style="2" customWidth="1"/>
    <col min="15625" max="15872" width="9.140625" style="2"/>
    <col min="15873" max="15873" width="20.5703125" style="2" customWidth="1"/>
    <col min="15874" max="15874" width="11.5703125" style="2" customWidth="1"/>
    <col min="15875" max="15875" width="10" style="2" customWidth="1"/>
    <col min="15876" max="15876" width="0" style="2" hidden="1" customWidth="1"/>
    <col min="15877" max="15877" width="11.28515625" style="2" customWidth="1"/>
    <col min="15878" max="15878" width="11.7109375" style="2" customWidth="1"/>
    <col min="15879" max="15879" width="12.42578125" style="2" customWidth="1"/>
    <col min="15880" max="15880" width="12.140625" style="2" customWidth="1"/>
    <col min="15881" max="16128" width="9.140625" style="2"/>
    <col min="16129" max="16129" width="20.5703125" style="2" customWidth="1"/>
    <col min="16130" max="16130" width="11.5703125" style="2" customWidth="1"/>
    <col min="16131" max="16131" width="10" style="2" customWidth="1"/>
    <col min="16132" max="16132" width="0" style="2" hidden="1" customWidth="1"/>
    <col min="16133" max="16133" width="11.28515625" style="2" customWidth="1"/>
    <col min="16134" max="16134" width="11.7109375" style="2" customWidth="1"/>
    <col min="16135" max="16135" width="12.42578125" style="2" customWidth="1"/>
    <col min="16136" max="16136" width="12.140625" style="2" customWidth="1"/>
    <col min="16137" max="16384" width="9.140625" style="2"/>
  </cols>
  <sheetData>
    <row r="1" spans="1:8" ht="41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64.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</row>
    <row r="3" spans="1:8" ht="33" customHeight="1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6.5" customHeight="1" x14ac:dyDescent="0.25">
      <c r="A4" s="7" t="s">
        <v>3</v>
      </c>
      <c r="B4" s="8" t="s">
        <v>4</v>
      </c>
      <c r="C4" s="8"/>
      <c r="D4" s="8"/>
      <c r="E4" s="8"/>
      <c r="F4" s="8"/>
      <c r="G4" s="8"/>
      <c r="H4" s="9"/>
    </row>
    <row r="5" spans="1:8" ht="48" customHeight="1" x14ac:dyDescent="0.25">
      <c r="A5" s="7"/>
      <c r="B5" s="10" t="s">
        <v>5</v>
      </c>
      <c r="C5" s="10"/>
      <c r="D5" s="11"/>
      <c r="E5" s="12" t="s">
        <v>6</v>
      </c>
      <c r="F5" s="12"/>
      <c r="G5" s="12"/>
      <c r="H5" s="13"/>
    </row>
    <row r="6" spans="1:8" ht="15" customHeight="1" x14ac:dyDescent="0.25">
      <c r="A6" s="7"/>
      <c r="B6" s="10" t="s">
        <v>7</v>
      </c>
      <c r="C6" s="10"/>
      <c r="D6" s="10" t="s">
        <v>7</v>
      </c>
      <c r="E6" s="10"/>
      <c r="F6" s="10"/>
      <c r="G6" s="10" t="s">
        <v>8</v>
      </c>
      <c r="H6" s="14"/>
    </row>
    <row r="7" spans="1:8" ht="47.25" customHeight="1" x14ac:dyDescent="0.25">
      <c r="A7" s="7"/>
      <c r="B7" s="11" t="s">
        <v>9</v>
      </c>
      <c r="C7" s="11" t="s">
        <v>10</v>
      </c>
      <c r="D7" s="11" t="s">
        <v>9</v>
      </c>
      <c r="E7" s="11" t="s">
        <v>9</v>
      </c>
      <c r="F7" s="11" t="s">
        <v>10</v>
      </c>
      <c r="G7" s="11" t="s">
        <v>9</v>
      </c>
      <c r="H7" s="15" t="s">
        <v>10</v>
      </c>
    </row>
    <row r="8" spans="1:8" ht="21.75" customHeight="1" x14ac:dyDescent="0.25">
      <c r="A8" s="16" t="s">
        <v>11</v>
      </c>
      <c r="B8" s="17"/>
      <c r="C8" s="17"/>
      <c r="D8" s="17"/>
      <c r="E8" s="17"/>
      <c r="F8" s="17"/>
      <c r="G8" s="17"/>
      <c r="H8" s="18"/>
    </row>
    <row r="9" spans="1:8" ht="16.5" customHeight="1" x14ac:dyDescent="0.25">
      <c r="A9" s="19" t="s">
        <v>12</v>
      </c>
      <c r="B9" s="20">
        <v>941279</v>
      </c>
      <c r="C9" s="20">
        <v>110771</v>
      </c>
      <c r="D9" s="20"/>
      <c r="E9" s="21">
        <v>949913</v>
      </c>
      <c r="F9" s="21">
        <v>121595</v>
      </c>
      <c r="G9" s="22">
        <f>E9/B9*100</f>
        <v>100.91726257570816</v>
      </c>
      <c r="H9" s="23">
        <f>F9/C9*100</f>
        <v>109.77151059392803</v>
      </c>
    </row>
    <row r="10" spans="1:8" ht="18" customHeight="1" x14ac:dyDescent="0.25">
      <c r="A10" s="19" t="s">
        <v>13</v>
      </c>
      <c r="B10" s="20">
        <v>958130</v>
      </c>
      <c r="C10" s="20"/>
      <c r="D10" s="20"/>
      <c r="E10" s="21">
        <v>943863</v>
      </c>
      <c r="F10" s="24"/>
      <c r="G10" s="22">
        <f>E10/B10*100</f>
        <v>98.51095362842203</v>
      </c>
      <c r="H10" s="23"/>
    </row>
    <row r="11" spans="1:8" ht="19.5" customHeight="1" x14ac:dyDescent="0.25">
      <c r="A11" s="16" t="s">
        <v>14</v>
      </c>
      <c r="B11" s="17"/>
      <c r="C11" s="17"/>
      <c r="D11" s="17"/>
      <c r="E11" s="17"/>
      <c r="F11" s="17"/>
      <c r="G11" s="17"/>
      <c r="H11" s="18"/>
    </row>
    <row r="12" spans="1:8" ht="15.75" customHeight="1" x14ac:dyDescent="0.25">
      <c r="A12" s="25" t="s">
        <v>15</v>
      </c>
      <c r="B12" s="12"/>
      <c r="C12" s="12"/>
      <c r="D12" s="12"/>
      <c r="E12" s="12"/>
      <c r="F12" s="12"/>
      <c r="G12" s="12"/>
      <c r="H12" s="13"/>
    </row>
    <row r="13" spans="1:8" x14ac:dyDescent="0.25">
      <c r="A13" s="26" t="s">
        <v>12</v>
      </c>
      <c r="B13" s="20">
        <v>17962</v>
      </c>
      <c r="C13" s="20">
        <v>6831</v>
      </c>
      <c r="D13" s="20"/>
      <c r="E13" s="21">
        <v>18115</v>
      </c>
      <c r="F13" s="21">
        <v>6984</v>
      </c>
      <c r="G13" s="27">
        <f>E13/B13*100</f>
        <v>100.85179824073043</v>
      </c>
      <c r="H13" s="28">
        <f>F13/C13*100</f>
        <v>102.23978919631094</v>
      </c>
    </row>
    <row r="14" spans="1:8" x14ac:dyDescent="0.25">
      <c r="A14" s="26" t="s">
        <v>13</v>
      </c>
      <c r="B14" s="20">
        <v>17961</v>
      </c>
      <c r="C14" s="20"/>
      <c r="D14" s="20"/>
      <c r="E14" s="21">
        <v>17082</v>
      </c>
      <c r="F14" s="24"/>
      <c r="G14" s="27">
        <f>E14/B14*100</f>
        <v>95.106063136796394</v>
      </c>
      <c r="H14" s="28"/>
    </row>
    <row r="15" spans="1:8" x14ac:dyDescent="0.25">
      <c r="A15" s="29" t="s">
        <v>16</v>
      </c>
      <c r="B15" s="30"/>
      <c r="C15" s="30"/>
      <c r="D15" s="30"/>
      <c r="E15" s="30"/>
      <c r="F15" s="30"/>
      <c r="G15" s="30"/>
      <c r="H15" s="31"/>
    </row>
    <row r="16" spans="1:8" x14ac:dyDescent="0.25">
      <c r="A16" s="26" t="s">
        <v>12</v>
      </c>
      <c r="B16" s="20">
        <v>21774</v>
      </c>
      <c r="C16" s="20">
        <v>1880</v>
      </c>
      <c r="D16" s="20"/>
      <c r="E16" s="21">
        <v>22018</v>
      </c>
      <c r="F16" s="21">
        <v>2124</v>
      </c>
      <c r="G16" s="27">
        <f>E16/B16*100</f>
        <v>101.12060255350417</v>
      </c>
      <c r="H16" s="28">
        <f>F16/C16*100</f>
        <v>112.97872340425532</v>
      </c>
    </row>
    <row r="17" spans="1:8" x14ac:dyDescent="0.25">
      <c r="A17" s="26" t="s">
        <v>13</v>
      </c>
      <c r="B17" s="20">
        <v>22776</v>
      </c>
      <c r="C17" s="20"/>
      <c r="D17" s="20"/>
      <c r="E17" s="21">
        <v>21891</v>
      </c>
      <c r="F17" s="24"/>
      <c r="G17" s="27">
        <f>E17/B17*100</f>
        <v>96.114330874604846</v>
      </c>
      <c r="H17" s="28"/>
    </row>
    <row r="18" spans="1:8" x14ac:dyDescent="0.25">
      <c r="A18" s="29" t="s">
        <v>17</v>
      </c>
      <c r="B18" s="30"/>
      <c r="C18" s="30"/>
      <c r="D18" s="30"/>
      <c r="E18" s="30"/>
      <c r="F18" s="30"/>
      <c r="G18" s="30"/>
      <c r="H18" s="31"/>
    </row>
    <row r="19" spans="1:8" x14ac:dyDescent="0.25">
      <c r="A19" s="26" t="s">
        <v>12</v>
      </c>
      <c r="B19" s="20">
        <v>15345</v>
      </c>
      <c r="C19" s="20">
        <v>5377</v>
      </c>
      <c r="D19" s="20"/>
      <c r="E19" s="21">
        <v>15564</v>
      </c>
      <c r="F19" s="21">
        <v>5596</v>
      </c>
      <c r="G19" s="27">
        <f>E19/B19*100</f>
        <v>101.42717497556207</v>
      </c>
      <c r="H19" s="28">
        <f>F19/C19*100</f>
        <v>104.0729031058211</v>
      </c>
    </row>
    <row r="20" spans="1:8" x14ac:dyDescent="0.25">
      <c r="A20" s="26" t="s">
        <v>13</v>
      </c>
      <c r="B20" s="20">
        <v>15373</v>
      </c>
      <c r="C20" s="20"/>
      <c r="D20" s="20"/>
      <c r="E20" s="21">
        <v>15372</v>
      </c>
      <c r="F20" s="24"/>
      <c r="G20" s="27">
        <f>E20/B20*100</f>
        <v>99.993495088792045</v>
      </c>
      <c r="H20" s="28"/>
    </row>
    <row r="21" spans="1:8" x14ac:dyDescent="0.25">
      <c r="A21" s="29" t="s">
        <v>18</v>
      </c>
      <c r="B21" s="30"/>
      <c r="C21" s="30"/>
      <c r="D21" s="30"/>
      <c r="E21" s="30"/>
      <c r="F21" s="30"/>
      <c r="G21" s="30"/>
      <c r="H21" s="31"/>
    </row>
    <row r="22" spans="1:8" x14ac:dyDescent="0.25">
      <c r="A22" s="26" t="s">
        <v>12</v>
      </c>
      <c r="B22" s="20">
        <v>63764</v>
      </c>
      <c r="C22" s="20">
        <v>20089</v>
      </c>
      <c r="D22" s="20"/>
      <c r="E22" s="21">
        <v>61147</v>
      </c>
      <c r="F22" s="21">
        <v>21463</v>
      </c>
      <c r="G22" s="27">
        <f>E22/B22*100</f>
        <v>95.895803274575002</v>
      </c>
      <c r="H22" s="28">
        <f>F22/C22*100</f>
        <v>106.83956394046493</v>
      </c>
    </row>
    <row r="23" spans="1:8" x14ac:dyDescent="0.25">
      <c r="A23" s="26" t="s">
        <v>13</v>
      </c>
      <c r="B23" s="20">
        <v>66822</v>
      </c>
      <c r="C23" s="20"/>
      <c r="D23" s="20"/>
      <c r="E23" s="21">
        <v>60179</v>
      </c>
      <c r="F23" s="24"/>
      <c r="G23" s="27">
        <f>E23/B23*100</f>
        <v>90.058663314477272</v>
      </c>
      <c r="H23" s="28"/>
    </row>
    <row r="24" spans="1:8" ht="14.25" customHeight="1" x14ac:dyDescent="0.25">
      <c r="A24" s="29" t="s">
        <v>19</v>
      </c>
      <c r="B24" s="30"/>
      <c r="C24" s="30"/>
      <c r="D24" s="30"/>
      <c r="E24" s="30"/>
      <c r="F24" s="30"/>
      <c r="G24" s="30"/>
      <c r="H24" s="31"/>
    </row>
    <row r="25" spans="1:8" x14ac:dyDescent="0.25">
      <c r="A25" s="26" t="s">
        <v>12</v>
      </c>
      <c r="B25" s="20">
        <v>11132</v>
      </c>
      <c r="C25" s="20">
        <v>2727</v>
      </c>
      <c r="D25" s="20"/>
      <c r="E25" s="21">
        <v>11128</v>
      </c>
      <c r="F25" s="21">
        <v>2723</v>
      </c>
      <c r="G25" s="27">
        <f>E25/B25*100</f>
        <v>99.964067553000362</v>
      </c>
      <c r="H25" s="28">
        <f>F25/C25*100</f>
        <v>99.853318665199851</v>
      </c>
    </row>
    <row r="26" spans="1:8" x14ac:dyDescent="0.25">
      <c r="A26" s="26" t="s">
        <v>13</v>
      </c>
      <c r="B26" s="20">
        <v>11734</v>
      </c>
      <c r="C26" s="20"/>
      <c r="D26" s="20"/>
      <c r="E26" s="21">
        <v>11556</v>
      </c>
      <c r="F26" s="24"/>
      <c r="G26" s="27">
        <f>E26/B26*100</f>
        <v>98.483040736321797</v>
      </c>
      <c r="H26" s="28"/>
    </row>
    <row r="27" spans="1:8" x14ac:dyDescent="0.25">
      <c r="A27" s="29" t="s">
        <v>20</v>
      </c>
      <c r="B27" s="30"/>
      <c r="C27" s="30"/>
      <c r="D27" s="30"/>
      <c r="E27" s="30"/>
      <c r="F27" s="30"/>
      <c r="G27" s="30"/>
      <c r="H27" s="31"/>
    </row>
    <row r="28" spans="1:8" x14ac:dyDescent="0.25">
      <c r="A28" s="26" t="s">
        <v>12</v>
      </c>
      <c r="B28" s="20">
        <v>9896</v>
      </c>
      <c r="C28" s="20">
        <v>1487</v>
      </c>
      <c r="D28" s="20"/>
      <c r="E28" s="21">
        <v>9955</v>
      </c>
      <c r="F28" s="21">
        <v>1546</v>
      </c>
      <c r="G28" s="27">
        <f>E28/B28*100</f>
        <v>100.59620048504445</v>
      </c>
      <c r="H28" s="28">
        <f>F28/C28*100</f>
        <v>103.9677202420982</v>
      </c>
    </row>
    <row r="29" spans="1:8" x14ac:dyDescent="0.25">
      <c r="A29" s="26" t="s">
        <v>13</v>
      </c>
      <c r="B29" s="20">
        <v>9896</v>
      </c>
      <c r="C29" s="20"/>
      <c r="D29" s="20"/>
      <c r="E29" s="21">
        <v>9794</v>
      </c>
      <c r="F29" s="24"/>
      <c r="G29" s="27">
        <f>E29/B29*100</f>
        <v>98.969280517380767</v>
      </c>
      <c r="H29" s="28"/>
    </row>
    <row r="30" spans="1:8" x14ac:dyDescent="0.25">
      <c r="A30" s="29" t="s">
        <v>21</v>
      </c>
      <c r="B30" s="30"/>
      <c r="C30" s="30"/>
      <c r="D30" s="30"/>
      <c r="E30" s="30"/>
      <c r="F30" s="30"/>
      <c r="G30" s="30"/>
      <c r="H30" s="31"/>
    </row>
    <row r="31" spans="1:8" x14ac:dyDescent="0.25">
      <c r="A31" s="26" t="s">
        <v>12</v>
      </c>
      <c r="B31" s="20">
        <v>15692</v>
      </c>
      <c r="C31" s="20">
        <v>3610</v>
      </c>
      <c r="D31" s="20"/>
      <c r="E31" s="21">
        <v>15925</v>
      </c>
      <c r="F31" s="21">
        <v>3843</v>
      </c>
      <c r="G31" s="27">
        <f>E31/B31*100</f>
        <v>101.48483303594189</v>
      </c>
      <c r="H31" s="28">
        <f>F31/C31*100</f>
        <v>106.45429362880887</v>
      </c>
    </row>
    <row r="32" spans="1:8" x14ac:dyDescent="0.25">
      <c r="A32" s="26" t="s">
        <v>13</v>
      </c>
      <c r="B32" s="20">
        <v>15981</v>
      </c>
      <c r="C32" s="20"/>
      <c r="D32" s="20"/>
      <c r="E32" s="21">
        <v>15514</v>
      </c>
      <c r="F32" s="24"/>
      <c r="G32" s="27">
        <f>E32/B32*100</f>
        <v>97.077779863588006</v>
      </c>
      <c r="H32" s="28"/>
    </row>
    <row r="33" spans="1:8" ht="21" customHeight="1" x14ac:dyDescent="0.25">
      <c r="A33" s="16" t="s">
        <v>22</v>
      </c>
      <c r="B33" s="17"/>
      <c r="C33" s="17"/>
      <c r="D33" s="17"/>
      <c r="E33" s="17"/>
      <c r="F33" s="17"/>
      <c r="G33" s="17"/>
      <c r="H33" s="18"/>
    </row>
    <row r="34" spans="1:8" x14ac:dyDescent="0.25">
      <c r="A34" s="19" t="s">
        <v>12</v>
      </c>
      <c r="B34" s="20">
        <f t="shared" ref="B34:F35" si="0">B13+B16+B19+B22+B25+B28+B31</f>
        <v>155565</v>
      </c>
      <c r="C34" s="20">
        <f t="shared" si="0"/>
        <v>42001</v>
      </c>
      <c r="D34" s="20">
        <f t="shared" si="0"/>
        <v>0</v>
      </c>
      <c r="E34" s="20">
        <f t="shared" si="0"/>
        <v>153852</v>
      </c>
      <c r="F34" s="20">
        <f>F13+F16+F19+F22+F25+F28+F31</f>
        <v>44279</v>
      </c>
      <c r="G34" s="22">
        <f>E34/B34*100</f>
        <v>98.898852569665422</v>
      </c>
      <c r="H34" s="23">
        <f>F34/C34*100</f>
        <v>105.42368038856218</v>
      </c>
    </row>
    <row r="35" spans="1:8" x14ac:dyDescent="0.25">
      <c r="A35" s="19" t="s">
        <v>13</v>
      </c>
      <c r="B35" s="20">
        <f t="shared" si="0"/>
        <v>160543</v>
      </c>
      <c r="C35" s="20">
        <f t="shared" si="0"/>
        <v>0</v>
      </c>
      <c r="D35" s="20">
        <f t="shared" si="0"/>
        <v>0</v>
      </c>
      <c r="E35" s="20">
        <f t="shared" si="0"/>
        <v>151388</v>
      </c>
      <c r="F35" s="20">
        <f t="shared" si="0"/>
        <v>0</v>
      </c>
      <c r="G35" s="22">
        <f>E35/B35*100</f>
        <v>94.297477934260598</v>
      </c>
      <c r="H35" s="23"/>
    </row>
    <row r="36" spans="1:8" ht="24" customHeight="1" x14ac:dyDescent="0.25">
      <c r="A36" s="16" t="s">
        <v>23</v>
      </c>
      <c r="B36" s="17"/>
      <c r="C36" s="17"/>
      <c r="D36" s="17"/>
      <c r="E36" s="17"/>
      <c r="F36" s="17"/>
      <c r="G36" s="17"/>
      <c r="H36" s="18"/>
    </row>
    <row r="37" spans="1:8" x14ac:dyDescent="0.25">
      <c r="A37" s="32" t="s">
        <v>12</v>
      </c>
      <c r="B37" s="33">
        <f>C34+B9-5718+6224+100+1</f>
        <v>983887</v>
      </c>
      <c r="C37" s="33">
        <f>C9+C34</f>
        <v>152772</v>
      </c>
      <c r="D37" s="33">
        <f>D34+D9</f>
        <v>0</v>
      </c>
      <c r="E37" s="33">
        <f>F34+E9-5718+6224+100+1</f>
        <v>994799</v>
      </c>
      <c r="F37" s="33">
        <f>F34+F9</f>
        <v>165874</v>
      </c>
      <c r="G37" s="34">
        <f>E37/B37*100</f>
        <v>101.10907045219624</v>
      </c>
      <c r="H37" s="35">
        <f>F37/C37*100</f>
        <v>108.57617888094677</v>
      </c>
    </row>
    <row r="38" spans="1:8" x14ac:dyDescent="0.25">
      <c r="A38" s="32" t="s">
        <v>13</v>
      </c>
      <c r="B38" s="33">
        <f>E75</f>
        <v>1005715</v>
      </c>
      <c r="C38" s="33"/>
      <c r="D38" s="33"/>
      <c r="E38" s="33">
        <f>G75</f>
        <v>986284</v>
      </c>
      <c r="F38" s="33">
        <f>F10+F35</f>
        <v>0</v>
      </c>
      <c r="G38" s="34">
        <f>E38/B38*100</f>
        <v>98.067941713109576</v>
      </c>
      <c r="H38" s="35"/>
    </row>
    <row r="39" spans="1:8" ht="33" customHeight="1" thickBot="1" x14ac:dyDescent="0.3">
      <c r="A39" s="36" t="s">
        <v>24</v>
      </c>
      <c r="B39" s="37">
        <f>B37-B38</f>
        <v>-21828</v>
      </c>
      <c r="C39" s="37"/>
      <c r="D39" s="37">
        <f>D37-D38</f>
        <v>0</v>
      </c>
      <c r="E39" s="37">
        <f>E37-E38</f>
        <v>8515</v>
      </c>
      <c r="F39" s="37"/>
      <c r="G39" s="38"/>
      <c r="H39" s="39"/>
    </row>
    <row r="40" spans="1:8" ht="21.75" customHeight="1" x14ac:dyDescent="0.25">
      <c r="A40" s="40" t="s">
        <v>25</v>
      </c>
      <c r="B40" s="41"/>
      <c r="C40" s="41"/>
      <c r="D40" s="41"/>
      <c r="E40" s="41"/>
      <c r="F40" s="41"/>
      <c r="G40" s="41"/>
      <c r="H40" s="42"/>
    </row>
    <row r="41" spans="1:8" ht="19.5" customHeight="1" x14ac:dyDescent="0.25">
      <c r="A41" s="7" t="s">
        <v>26</v>
      </c>
      <c r="B41" s="10"/>
      <c r="C41" s="10"/>
      <c r="D41" s="43"/>
      <c r="E41" s="10" t="s">
        <v>4</v>
      </c>
      <c r="F41" s="10"/>
      <c r="G41" s="10"/>
      <c r="H41" s="14"/>
    </row>
    <row r="42" spans="1:8" ht="37.5" customHeight="1" x14ac:dyDescent="0.25">
      <c r="A42" s="7"/>
      <c r="B42" s="10"/>
      <c r="C42" s="10"/>
      <c r="D42" s="43"/>
      <c r="E42" s="44" t="s">
        <v>27</v>
      </c>
      <c r="F42" s="44" t="s">
        <v>28</v>
      </c>
      <c r="G42" s="44" t="s">
        <v>29</v>
      </c>
      <c r="H42" s="45" t="s">
        <v>30</v>
      </c>
    </row>
    <row r="43" spans="1:8" ht="31.5" customHeight="1" x14ac:dyDescent="0.25">
      <c r="A43" s="46" t="s">
        <v>31</v>
      </c>
      <c r="B43" s="47"/>
      <c r="C43" s="47"/>
      <c r="D43" s="48"/>
      <c r="E43" s="49">
        <f>SUM(E44:E55)</f>
        <v>152772</v>
      </c>
      <c r="F43" s="49">
        <f>E43/E$57*100</f>
        <v>15.527392881499601</v>
      </c>
      <c r="G43" s="49">
        <f>SUM(G44:G55)</f>
        <v>165874</v>
      </c>
      <c r="H43" s="50">
        <f>G43/E43*100</f>
        <v>108.57617888094677</v>
      </c>
    </row>
    <row r="44" spans="1:8" ht="30" customHeight="1" x14ac:dyDescent="0.25">
      <c r="A44" s="51" t="s">
        <v>32</v>
      </c>
      <c r="B44" s="52"/>
      <c r="C44" s="52"/>
      <c r="D44" s="53"/>
      <c r="E44" s="54">
        <v>116944</v>
      </c>
      <c r="F44" s="55">
        <f t="shared" ref="F44:F55" si="1">E44/E$57*100</f>
        <v>11.885917793405138</v>
      </c>
      <c r="G44" s="56">
        <v>125145</v>
      </c>
      <c r="H44" s="57">
        <f t="shared" ref="H44:H57" si="2">G44/E44*100</f>
        <v>107.01275824326173</v>
      </c>
    </row>
    <row r="45" spans="1:8" ht="15.75" customHeight="1" x14ac:dyDescent="0.25">
      <c r="A45" s="58" t="s">
        <v>33</v>
      </c>
      <c r="B45" s="59"/>
      <c r="C45" s="60"/>
      <c r="D45" s="53"/>
      <c r="E45" s="54">
        <v>12125</v>
      </c>
      <c r="F45" s="55">
        <f t="shared" si="1"/>
        <v>1.2323569678225244</v>
      </c>
      <c r="G45" s="54">
        <v>12376</v>
      </c>
      <c r="H45" s="57">
        <f t="shared" si="2"/>
        <v>102.0701030927835</v>
      </c>
    </row>
    <row r="46" spans="1:8" ht="15" customHeight="1" x14ac:dyDescent="0.25">
      <c r="A46" s="51" t="s">
        <v>34</v>
      </c>
      <c r="B46" s="52"/>
      <c r="C46" s="52"/>
      <c r="D46" s="53"/>
      <c r="E46" s="54">
        <v>7</v>
      </c>
      <c r="F46" s="55">
        <f t="shared" si="1"/>
        <v>7.1146381647485936E-4</v>
      </c>
      <c r="G46" s="56">
        <v>7</v>
      </c>
      <c r="H46" s="57"/>
    </row>
    <row r="47" spans="1:8" ht="29.25" customHeight="1" x14ac:dyDescent="0.25">
      <c r="A47" s="58" t="s">
        <v>35</v>
      </c>
      <c r="B47" s="59"/>
      <c r="C47" s="60"/>
      <c r="D47" s="53"/>
      <c r="E47" s="54">
        <v>4984</v>
      </c>
      <c r="F47" s="55">
        <f t="shared" si="1"/>
        <v>0.50656223733009986</v>
      </c>
      <c r="G47" s="56">
        <v>6349</v>
      </c>
      <c r="H47" s="57">
        <f t="shared" si="2"/>
        <v>127.38764044943819</v>
      </c>
    </row>
    <row r="48" spans="1:8" ht="15.75" customHeight="1" x14ac:dyDescent="0.25">
      <c r="A48" s="51" t="s">
        <v>36</v>
      </c>
      <c r="B48" s="52"/>
      <c r="C48" s="52"/>
      <c r="D48" s="53"/>
      <c r="E48" s="54">
        <v>0</v>
      </c>
      <c r="F48" s="55">
        <f t="shared" si="1"/>
        <v>0</v>
      </c>
      <c r="G48" s="56">
        <v>12</v>
      </c>
      <c r="H48" s="57" t="e">
        <f t="shared" si="2"/>
        <v>#DIV/0!</v>
      </c>
    </row>
    <row r="49" spans="1:8" ht="30.75" customHeight="1" x14ac:dyDescent="0.25">
      <c r="A49" s="58" t="s">
        <v>37</v>
      </c>
      <c r="B49" s="59"/>
      <c r="C49" s="60"/>
      <c r="D49" s="53"/>
      <c r="E49" s="54">
        <v>1261</v>
      </c>
      <c r="F49" s="55">
        <f t="shared" si="1"/>
        <v>0.12816512465354252</v>
      </c>
      <c r="G49" s="56">
        <v>1938</v>
      </c>
      <c r="H49" s="57">
        <f t="shared" si="2"/>
        <v>153.68754956383825</v>
      </c>
    </row>
    <row r="50" spans="1:8" ht="16.5" customHeight="1" x14ac:dyDescent="0.25">
      <c r="A50" s="51" t="s">
        <v>38</v>
      </c>
      <c r="B50" s="52"/>
      <c r="C50" s="52"/>
      <c r="D50" s="53"/>
      <c r="E50" s="54">
        <v>2424</v>
      </c>
      <c r="F50" s="55">
        <f t="shared" si="1"/>
        <v>0.24636975587643703</v>
      </c>
      <c r="G50" s="56">
        <v>2453</v>
      </c>
      <c r="H50" s="57">
        <f t="shared" si="2"/>
        <v>101.19636963696369</v>
      </c>
    </row>
    <row r="51" spans="1:8" ht="29.25" customHeight="1" x14ac:dyDescent="0.25">
      <c r="A51" s="51" t="s">
        <v>39</v>
      </c>
      <c r="B51" s="52"/>
      <c r="C51" s="52"/>
      <c r="D51" s="53"/>
      <c r="E51" s="54">
        <v>0</v>
      </c>
      <c r="F51" s="55">
        <f t="shared" si="1"/>
        <v>0</v>
      </c>
      <c r="G51" s="56">
        <v>0</v>
      </c>
      <c r="H51" s="57" t="e">
        <f t="shared" si="2"/>
        <v>#DIV/0!</v>
      </c>
    </row>
    <row r="52" spans="1:8" ht="15" customHeight="1" x14ac:dyDescent="0.25">
      <c r="A52" s="51" t="s">
        <v>40</v>
      </c>
      <c r="B52" s="52"/>
      <c r="C52" s="52"/>
      <c r="D52" s="53"/>
      <c r="E52" s="54">
        <v>2590</v>
      </c>
      <c r="F52" s="55">
        <f t="shared" si="1"/>
        <v>0.26324161209569802</v>
      </c>
      <c r="G52" s="56">
        <v>2824</v>
      </c>
      <c r="H52" s="57">
        <f t="shared" si="2"/>
        <v>109.03474903474904</v>
      </c>
    </row>
    <row r="53" spans="1:8" ht="18" customHeight="1" x14ac:dyDescent="0.25">
      <c r="A53" s="51" t="s">
        <v>41</v>
      </c>
      <c r="B53" s="52"/>
      <c r="C53" s="52"/>
      <c r="D53" s="53"/>
      <c r="E53" s="54">
        <v>1381</v>
      </c>
      <c r="F53" s="55">
        <f t="shared" si="1"/>
        <v>0.14036164722168298</v>
      </c>
      <c r="G53" s="56">
        <v>2482</v>
      </c>
      <c r="H53" s="57">
        <f t="shared" si="2"/>
        <v>179.72483707458363</v>
      </c>
    </row>
    <row r="54" spans="1:8" ht="44.25" customHeight="1" x14ac:dyDescent="0.25">
      <c r="A54" s="58" t="s">
        <v>42</v>
      </c>
      <c r="B54" s="59"/>
      <c r="C54" s="60"/>
      <c r="D54" s="53"/>
      <c r="E54" s="54">
        <v>0</v>
      </c>
      <c r="F54" s="55">
        <f t="shared" si="1"/>
        <v>0</v>
      </c>
      <c r="G54" s="56">
        <v>0</v>
      </c>
      <c r="H54" s="57" t="e">
        <f t="shared" si="2"/>
        <v>#DIV/0!</v>
      </c>
    </row>
    <row r="55" spans="1:8" ht="15" customHeight="1" x14ac:dyDescent="0.25">
      <c r="A55" s="51" t="s">
        <v>43</v>
      </c>
      <c r="B55" s="52"/>
      <c r="C55" s="52"/>
      <c r="D55" s="53"/>
      <c r="E55" s="54">
        <v>11056</v>
      </c>
      <c r="F55" s="55">
        <f t="shared" si="1"/>
        <v>1.1237062792780064</v>
      </c>
      <c r="G55" s="54">
        <v>12288</v>
      </c>
      <c r="H55" s="57">
        <f t="shared" si="2"/>
        <v>111.14327062228655</v>
      </c>
    </row>
    <row r="56" spans="1:8" ht="15.75" customHeight="1" x14ac:dyDescent="0.25">
      <c r="A56" s="46" t="s">
        <v>44</v>
      </c>
      <c r="B56" s="47"/>
      <c r="C56" s="47"/>
      <c r="D56" s="48"/>
      <c r="E56" s="49">
        <f>B37-C37</f>
        <v>831115</v>
      </c>
      <c r="F56" s="49">
        <f>E56/E$57*100</f>
        <v>84.472607118500392</v>
      </c>
      <c r="G56" s="61">
        <f>E37-F37</f>
        <v>828925</v>
      </c>
      <c r="H56" s="50">
        <f t="shared" si="2"/>
        <v>99.736498559164502</v>
      </c>
    </row>
    <row r="57" spans="1:8" ht="18.75" customHeight="1" thickBot="1" x14ac:dyDescent="0.3">
      <c r="A57" s="62" t="s">
        <v>45</v>
      </c>
      <c r="B57" s="63"/>
      <c r="C57" s="63"/>
      <c r="D57" s="64"/>
      <c r="E57" s="65">
        <f>E43+E56</f>
        <v>983887</v>
      </c>
      <c r="F57" s="65">
        <f>E57/E$57*100</f>
        <v>100</v>
      </c>
      <c r="G57" s="65">
        <f>G43+G56</f>
        <v>994799</v>
      </c>
      <c r="H57" s="66">
        <f t="shared" si="2"/>
        <v>101.10907045219624</v>
      </c>
    </row>
    <row r="58" spans="1:8" ht="19.5" customHeight="1" x14ac:dyDescent="0.25">
      <c r="A58" s="67" t="s">
        <v>46</v>
      </c>
      <c r="B58" s="68"/>
      <c r="C58" s="68"/>
      <c r="D58" s="68"/>
      <c r="E58" s="68"/>
      <c r="F58" s="68"/>
      <c r="G58" s="68"/>
      <c r="H58" s="69"/>
    </row>
    <row r="59" spans="1:8" ht="18" customHeight="1" x14ac:dyDescent="0.25">
      <c r="A59" s="7" t="s">
        <v>47</v>
      </c>
      <c r="B59" s="10"/>
      <c r="C59" s="10"/>
      <c r="D59" s="43"/>
      <c r="E59" s="10" t="s">
        <v>4</v>
      </c>
      <c r="F59" s="10"/>
      <c r="G59" s="10"/>
      <c r="H59" s="14"/>
    </row>
    <row r="60" spans="1:8" ht="31.5" customHeight="1" x14ac:dyDescent="0.25">
      <c r="A60" s="7"/>
      <c r="B60" s="10"/>
      <c r="C60" s="10"/>
      <c r="D60" s="43"/>
      <c r="E60" s="70" t="s">
        <v>27</v>
      </c>
      <c r="F60" s="70" t="s">
        <v>48</v>
      </c>
      <c r="G60" s="70" t="s">
        <v>29</v>
      </c>
      <c r="H60" s="71" t="s">
        <v>30</v>
      </c>
    </row>
    <row r="61" spans="1:8" ht="23.25" customHeight="1" x14ac:dyDescent="0.25">
      <c r="A61" s="72" t="s">
        <v>49</v>
      </c>
      <c r="B61" s="73"/>
      <c r="C61" s="73"/>
      <c r="D61" s="53"/>
      <c r="E61" s="56">
        <v>113365</v>
      </c>
      <c r="F61" s="56">
        <f t="shared" ref="F61:F75" si="3">E61/E$75*100</f>
        <v>11.272080062443138</v>
      </c>
      <c r="G61" s="56">
        <v>112032</v>
      </c>
      <c r="H61" s="74">
        <f>G61/E61*100</f>
        <v>98.824152075155467</v>
      </c>
    </row>
    <row r="62" spans="1:8" x14ac:dyDescent="0.25">
      <c r="A62" s="72" t="s">
        <v>50</v>
      </c>
      <c r="B62" s="73"/>
      <c r="C62" s="73"/>
      <c r="D62" s="53"/>
      <c r="E62" s="56">
        <v>2395</v>
      </c>
      <c r="F62" s="56">
        <f t="shared" si="3"/>
        <v>0.23813903541261691</v>
      </c>
      <c r="G62" s="56">
        <v>2395</v>
      </c>
      <c r="H62" s="74">
        <f t="shared" ref="H62:H75" si="4">G62/E62*100</f>
        <v>100</v>
      </c>
    </row>
    <row r="63" spans="1:8" ht="30.75" customHeight="1" x14ac:dyDescent="0.25">
      <c r="A63" s="72" t="s">
        <v>51</v>
      </c>
      <c r="B63" s="73"/>
      <c r="C63" s="73"/>
      <c r="D63" s="53"/>
      <c r="E63" s="56">
        <v>435</v>
      </c>
      <c r="F63" s="56">
        <f t="shared" si="3"/>
        <v>4.3252810189765491E-2</v>
      </c>
      <c r="G63" s="56">
        <v>371</v>
      </c>
      <c r="H63" s="74">
        <f t="shared" si="4"/>
        <v>85.287356321839084</v>
      </c>
    </row>
    <row r="64" spans="1:8" ht="17.25" customHeight="1" x14ac:dyDescent="0.25">
      <c r="A64" s="72" t="s">
        <v>52</v>
      </c>
      <c r="B64" s="73"/>
      <c r="C64" s="73"/>
      <c r="D64" s="53"/>
      <c r="E64" s="56">
        <v>130324</v>
      </c>
      <c r="F64" s="56">
        <f t="shared" si="3"/>
        <v>12.958343069358616</v>
      </c>
      <c r="G64" s="56">
        <v>125113</v>
      </c>
      <c r="H64" s="74">
        <f t="shared" si="4"/>
        <v>96.001503944016449</v>
      </c>
    </row>
    <row r="65" spans="1:15" ht="15.75" customHeight="1" x14ac:dyDescent="0.25">
      <c r="A65" s="72" t="s">
        <v>53</v>
      </c>
      <c r="B65" s="73"/>
      <c r="C65" s="73"/>
      <c r="D65" s="53"/>
      <c r="E65" s="56">
        <v>70819</v>
      </c>
      <c r="F65" s="56">
        <f t="shared" si="3"/>
        <v>7.041656930641385</v>
      </c>
      <c r="G65" s="56">
        <v>69414</v>
      </c>
      <c r="H65" s="74">
        <f t="shared" si="4"/>
        <v>98.016069133989475</v>
      </c>
    </row>
    <row r="66" spans="1:15" ht="19.5" customHeight="1" x14ac:dyDescent="0.25">
      <c r="A66" s="75" t="s">
        <v>54</v>
      </c>
      <c r="B66" s="76"/>
      <c r="C66" s="77"/>
      <c r="D66" s="53"/>
      <c r="E66" s="56">
        <v>0</v>
      </c>
      <c r="F66" s="56">
        <f t="shared" si="3"/>
        <v>0</v>
      </c>
      <c r="G66" s="56">
        <v>0</v>
      </c>
      <c r="H66" s="74" t="e">
        <f t="shared" si="4"/>
        <v>#DIV/0!</v>
      </c>
    </row>
    <row r="67" spans="1:15" ht="17.25" customHeight="1" x14ac:dyDescent="0.25">
      <c r="A67" s="72" t="s">
        <v>55</v>
      </c>
      <c r="B67" s="73"/>
      <c r="C67" s="73"/>
      <c r="D67" s="53"/>
      <c r="E67" s="56">
        <v>586366</v>
      </c>
      <c r="F67" s="56">
        <f t="shared" si="3"/>
        <v>58.303396091338001</v>
      </c>
      <c r="G67" s="56">
        <v>580740</v>
      </c>
      <c r="H67" s="74">
        <f t="shared" si="4"/>
        <v>99.040530999409924</v>
      </c>
    </row>
    <row r="68" spans="1:15" x14ac:dyDescent="0.25">
      <c r="A68" s="72" t="s">
        <v>56</v>
      </c>
      <c r="B68" s="73"/>
      <c r="C68" s="73"/>
      <c r="D68" s="53"/>
      <c r="E68" s="56">
        <v>71442</v>
      </c>
      <c r="F68" s="56">
        <f t="shared" si="3"/>
        <v>7.1036029093729329</v>
      </c>
      <c r="G68" s="56">
        <v>71414</v>
      </c>
      <c r="H68" s="74">
        <f t="shared" si="4"/>
        <v>99.960807368214773</v>
      </c>
    </row>
    <row r="69" spans="1:15" x14ac:dyDescent="0.25">
      <c r="A69" s="72" t="s">
        <v>57</v>
      </c>
      <c r="B69" s="73"/>
      <c r="C69" s="73"/>
      <c r="D69" s="53"/>
      <c r="E69" s="56">
        <v>0</v>
      </c>
      <c r="F69" s="56">
        <f t="shared" si="3"/>
        <v>0</v>
      </c>
      <c r="G69" s="56">
        <v>0</v>
      </c>
      <c r="H69" s="74" t="e">
        <f t="shared" si="4"/>
        <v>#DIV/0!</v>
      </c>
    </row>
    <row r="70" spans="1:15" x14ac:dyDescent="0.25">
      <c r="A70" s="75" t="s">
        <v>58</v>
      </c>
      <c r="B70" s="76"/>
      <c r="C70" s="77"/>
      <c r="D70" s="78"/>
      <c r="E70" s="79">
        <v>24786</v>
      </c>
      <c r="F70" s="56">
        <f t="shared" si="3"/>
        <v>2.4645152950885691</v>
      </c>
      <c r="G70" s="79">
        <v>19222</v>
      </c>
      <c r="H70" s="74">
        <f t="shared" si="4"/>
        <v>77.551843782780608</v>
      </c>
    </row>
    <row r="71" spans="1:15" ht="20.25" customHeight="1" x14ac:dyDescent="0.25">
      <c r="A71" s="75" t="s">
        <v>59</v>
      </c>
      <c r="B71" s="76"/>
      <c r="C71" s="77"/>
      <c r="D71" s="78"/>
      <c r="E71" s="79">
        <v>5211</v>
      </c>
      <c r="F71" s="56">
        <f t="shared" si="3"/>
        <v>0.51813883654912174</v>
      </c>
      <c r="G71" s="79">
        <v>5011</v>
      </c>
      <c r="H71" s="74">
        <f t="shared" si="4"/>
        <v>96.161965073882172</v>
      </c>
    </row>
    <row r="72" spans="1:15" ht="20.25" customHeight="1" x14ac:dyDescent="0.25">
      <c r="A72" s="75" t="s">
        <v>60</v>
      </c>
      <c r="B72" s="76"/>
      <c r="C72" s="77"/>
      <c r="D72" s="78"/>
      <c r="E72" s="79">
        <v>572</v>
      </c>
      <c r="F72" s="56">
        <f t="shared" si="3"/>
        <v>5.6874959605852558E-2</v>
      </c>
      <c r="G72" s="79">
        <v>572</v>
      </c>
      <c r="H72" s="74">
        <f t="shared" si="4"/>
        <v>100</v>
      </c>
    </row>
    <row r="73" spans="1:15" ht="32.25" customHeight="1" x14ac:dyDescent="0.25">
      <c r="A73" s="75" t="s">
        <v>61</v>
      </c>
      <c r="B73" s="76"/>
      <c r="C73" s="77"/>
      <c r="D73" s="78"/>
      <c r="E73" s="79">
        <v>0</v>
      </c>
      <c r="F73" s="56">
        <f t="shared" si="3"/>
        <v>0</v>
      </c>
      <c r="G73" s="79">
        <v>0</v>
      </c>
      <c r="H73" s="74" t="e">
        <f t="shared" si="4"/>
        <v>#DIV/0!</v>
      </c>
    </row>
    <row r="74" spans="1:15" ht="48" customHeight="1" x14ac:dyDescent="0.25">
      <c r="A74" s="75" t="s">
        <v>62</v>
      </c>
      <c r="B74" s="76"/>
      <c r="C74" s="77"/>
      <c r="D74" s="78"/>
      <c r="E74" s="56">
        <v>0</v>
      </c>
      <c r="F74" s="56">
        <f t="shared" si="3"/>
        <v>0</v>
      </c>
      <c r="G74" s="56">
        <v>0</v>
      </c>
      <c r="H74" s="80" t="e">
        <f t="shared" si="4"/>
        <v>#DIV/0!</v>
      </c>
    </row>
    <row r="75" spans="1:15" ht="17.25" customHeight="1" thickBot="1" x14ac:dyDescent="0.3">
      <c r="A75" s="81" t="s">
        <v>63</v>
      </c>
      <c r="B75" s="82"/>
      <c r="C75" s="82"/>
      <c r="D75" s="83"/>
      <c r="E75" s="84">
        <f>E61+E62+E63+E64+E65+E66+E67+E68+E69+E70+E71+E73+E74+E72</f>
        <v>1005715</v>
      </c>
      <c r="F75" s="85">
        <f t="shared" si="3"/>
        <v>100</v>
      </c>
      <c r="G75" s="84">
        <f>SUM(G61:G74)</f>
        <v>986284</v>
      </c>
      <c r="H75" s="86">
        <f t="shared" si="4"/>
        <v>98.067941713109576</v>
      </c>
    </row>
    <row r="76" spans="1:15" ht="24" customHeight="1" x14ac:dyDescent="0.25">
      <c r="A76" s="4" t="s">
        <v>64</v>
      </c>
      <c r="B76" s="5"/>
      <c r="C76" s="5"/>
      <c r="D76" s="5"/>
      <c r="E76" s="5"/>
      <c r="F76" s="5"/>
      <c r="G76" s="5"/>
      <c r="H76" s="6"/>
    </row>
    <row r="77" spans="1:15" ht="23.25" customHeight="1" x14ac:dyDescent="0.25">
      <c r="A77" s="87" t="s">
        <v>3</v>
      </c>
      <c r="B77" s="88"/>
      <c r="C77" s="88"/>
      <c r="D77" s="88"/>
      <c r="E77" s="89"/>
      <c r="F77" s="90" t="s">
        <v>65</v>
      </c>
      <c r="G77" s="90" t="s">
        <v>66</v>
      </c>
      <c r="H77" s="91" t="s">
        <v>9</v>
      </c>
      <c r="M77" s="92"/>
      <c r="N77" s="92"/>
      <c r="O77" s="92"/>
    </row>
    <row r="78" spans="1:15" ht="18.75" customHeight="1" x14ac:dyDescent="0.25">
      <c r="A78" s="93" t="s">
        <v>67</v>
      </c>
      <c r="B78" s="94"/>
      <c r="C78" s="94"/>
      <c r="D78" s="94"/>
      <c r="E78" s="95"/>
      <c r="F78" s="43">
        <v>0</v>
      </c>
      <c r="G78" s="43">
        <v>0</v>
      </c>
      <c r="H78" s="96">
        <f>F78+G78</f>
        <v>0</v>
      </c>
    </row>
    <row r="79" spans="1:15" x14ac:dyDescent="0.25">
      <c r="A79" s="93" t="s">
        <v>68</v>
      </c>
      <c r="B79" s="94"/>
      <c r="C79" s="94"/>
      <c r="D79" s="94"/>
      <c r="E79" s="95"/>
      <c r="F79" s="43">
        <v>0</v>
      </c>
      <c r="G79" s="43">
        <v>0</v>
      </c>
      <c r="H79" s="96">
        <f>F79+G79</f>
        <v>0</v>
      </c>
    </row>
    <row r="80" spans="1:15" x14ac:dyDescent="0.25">
      <c r="A80" s="93" t="s">
        <v>69</v>
      </c>
      <c r="B80" s="94"/>
      <c r="C80" s="94"/>
      <c r="D80" s="94"/>
      <c r="E80" s="95"/>
      <c r="F80" s="43">
        <v>0</v>
      </c>
      <c r="G80" s="43">
        <v>0</v>
      </c>
      <c r="H80" s="96">
        <f>F80+G80</f>
        <v>0</v>
      </c>
    </row>
    <row r="81" spans="1:8" ht="16.5" thickBot="1" x14ac:dyDescent="0.3">
      <c r="A81" s="97" t="s">
        <v>67</v>
      </c>
      <c r="B81" s="98"/>
      <c r="C81" s="98"/>
      <c r="D81" s="98"/>
      <c r="E81" s="99"/>
      <c r="F81" s="100">
        <v>0</v>
      </c>
      <c r="G81" s="100">
        <f>G78+G79-G80</f>
        <v>0</v>
      </c>
      <c r="H81" s="101">
        <f>F81+G81</f>
        <v>0</v>
      </c>
    </row>
    <row r="82" spans="1:8" ht="14.25" customHeight="1" x14ac:dyDescent="0.25">
      <c r="A82" s="102"/>
      <c r="B82" s="102"/>
      <c r="C82" s="102"/>
      <c r="D82" s="92"/>
    </row>
    <row r="83" spans="1:8" hidden="1" x14ac:dyDescent="0.25">
      <c r="A83" s="102"/>
      <c r="B83" s="102"/>
      <c r="C83" s="102"/>
      <c r="D83" s="92"/>
    </row>
    <row r="84" spans="1:8" ht="19.5" customHeight="1" x14ac:dyDescent="0.25">
      <c r="A84" s="92"/>
      <c r="B84" s="92"/>
      <c r="C84" s="92"/>
      <c r="D84" s="92"/>
    </row>
    <row r="85" spans="1:8" ht="35.25" customHeight="1" x14ac:dyDescent="0.25">
      <c r="A85" s="103" t="s">
        <v>70</v>
      </c>
      <c r="B85" s="103"/>
      <c r="C85" s="103"/>
      <c r="D85" s="92"/>
      <c r="G85" s="2" t="s">
        <v>71</v>
      </c>
    </row>
    <row r="86" spans="1:8" x14ac:dyDescent="0.25">
      <c r="A86" s="92"/>
      <c r="B86" s="92"/>
      <c r="C86" s="92"/>
      <c r="D86" s="92"/>
    </row>
    <row r="87" spans="1:8" x14ac:dyDescent="0.25">
      <c r="A87" s="92"/>
      <c r="B87" s="92"/>
      <c r="C87" s="92"/>
      <c r="D87" s="92"/>
    </row>
    <row r="88" spans="1:8" x14ac:dyDescent="0.25">
      <c r="A88" s="104" t="s">
        <v>72</v>
      </c>
      <c r="B88" s="92"/>
      <c r="C88" s="92"/>
      <c r="D88" s="92"/>
    </row>
    <row r="89" spans="1:8" ht="14.25" customHeight="1" x14ac:dyDescent="0.25">
      <c r="A89" s="105" t="s">
        <v>73</v>
      </c>
      <c r="B89" s="92"/>
      <c r="C89" s="92"/>
      <c r="D89" s="92"/>
    </row>
    <row r="90" spans="1:8" x14ac:dyDescent="0.25">
      <c r="A90" s="92"/>
      <c r="B90" s="92"/>
      <c r="C90" s="92"/>
      <c r="D90" s="92"/>
    </row>
    <row r="91" spans="1:8" x14ac:dyDescent="0.25">
      <c r="A91" s="92"/>
      <c r="B91" s="92"/>
      <c r="C91" s="92"/>
      <c r="D91" s="92"/>
    </row>
    <row r="92" spans="1:8" x14ac:dyDescent="0.25">
      <c r="A92" s="92"/>
      <c r="B92" s="92"/>
      <c r="C92" s="92"/>
      <c r="D92" s="92"/>
    </row>
    <row r="93" spans="1:8" x14ac:dyDescent="0.25">
      <c r="A93" s="92"/>
      <c r="B93" s="92"/>
      <c r="C93" s="92"/>
      <c r="D93" s="92"/>
    </row>
    <row r="94" spans="1:8" x14ac:dyDescent="0.25">
      <c r="A94" s="92"/>
      <c r="B94" s="92"/>
      <c r="C94" s="92"/>
      <c r="D94" s="92"/>
    </row>
    <row r="95" spans="1:8" x14ac:dyDescent="0.25">
      <c r="A95" s="92"/>
      <c r="B95" s="92"/>
      <c r="C95" s="92"/>
      <c r="D95" s="92"/>
    </row>
    <row r="96" spans="1:8" x14ac:dyDescent="0.25">
      <c r="A96" s="92"/>
      <c r="B96" s="92"/>
      <c r="C96" s="92"/>
      <c r="D96" s="92"/>
    </row>
    <row r="97" spans="1:4" x14ac:dyDescent="0.25">
      <c r="A97" s="92"/>
      <c r="B97" s="92"/>
      <c r="C97" s="92"/>
      <c r="D97" s="92"/>
    </row>
    <row r="98" spans="1:4" x14ac:dyDescent="0.25">
      <c r="A98" s="92"/>
      <c r="B98" s="92"/>
      <c r="C98" s="92"/>
      <c r="D98" s="92"/>
    </row>
    <row r="99" spans="1:4" x14ac:dyDescent="0.25">
      <c r="A99" s="92"/>
      <c r="B99" s="92"/>
      <c r="C99" s="92"/>
      <c r="D99" s="92"/>
    </row>
    <row r="100" spans="1:4" x14ac:dyDescent="0.25">
      <c r="A100" s="92"/>
      <c r="B100" s="92"/>
      <c r="C100" s="92"/>
      <c r="D100" s="92"/>
    </row>
    <row r="101" spans="1:4" x14ac:dyDescent="0.25">
      <c r="A101" s="92"/>
      <c r="B101" s="92"/>
      <c r="C101" s="92"/>
      <c r="D101" s="92"/>
    </row>
    <row r="102" spans="1:4" x14ac:dyDescent="0.25">
      <c r="A102" s="92"/>
      <c r="B102" s="92"/>
      <c r="C102" s="92"/>
      <c r="D102" s="92"/>
    </row>
    <row r="103" spans="1:4" x14ac:dyDescent="0.25">
      <c r="A103" s="92"/>
      <c r="B103" s="92"/>
      <c r="C103" s="92"/>
      <c r="D103" s="92"/>
    </row>
    <row r="104" spans="1:4" x14ac:dyDescent="0.25">
      <c r="A104" s="92"/>
      <c r="B104" s="92"/>
      <c r="C104" s="92"/>
      <c r="D104" s="92"/>
    </row>
    <row r="105" spans="1:4" x14ac:dyDescent="0.25">
      <c r="A105" s="92"/>
      <c r="B105" s="92"/>
      <c r="C105" s="92"/>
      <c r="D105" s="92"/>
    </row>
    <row r="106" spans="1:4" x14ac:dyDescent="0.25">
      <c r="A106" s="92"/>
      <c r="B106" s="92"/>
      <c r="C106" s="92"/>
      <c r="D106" s="92"/>
    </row>
    <row r="107" spans="1:4" x14ac:dyDescent="0.25">
      <c r="A107" s="92"/>
      <c r="B107" s="92"/>
      <c r="C107" s="92"/>
      <c r="D107" s="92"/>
    </row>
    <row r="108" spans="1:4" x14ac:dyDescent="0.25">
      <c r="A108" s="92"/>
      <c r="B108" s="92"/>
      <c r="C108" s="92"/>
      <c r="D108" s="92"/>
    </row>
    <row r="109" spans="1:4" x14ac:dyDescent="0.25">
      <c r="A109" s="92"/>
      <c r="B109" s="92"/>
      <c r="C109" s="92"/>
      <c r="D109" s="92"/>
    </row>
    <row r="110" spans="1:4" x14ac:dyDescent="0.25">
      <c r="A110" s="92"/>
      <c r="B110" s="92"/>
      <c r="C110" s="92"/>
      <c r="D110" s="92"/>
    </row>
    <row r="111" spans="1:4" x14ac:dyDescent="0.25">
      <c r="A111" s="92"/>
      <c r="B111" s="92"/>
      <c r="C111" s="92"/>
      <c r="D111" s="92"/>
    </row>
    <row r="112" spans="1:4" x14ac:dyDescent="0.25">
      <c r="A112" s="92"/>
      <c r="B112" s="92"/>
      <c r="C112" s="92"/>
      <c r="D112" s="92"/>
    </row>
    <row r="113" spans="1:4" x14ac:dyDescent="0.25">
      <c r="A113" s="92"/>
      <c r="B113" s="92"/>
      <c r="C113" s="92"/>
      <c r="D113" s="92"/>
    </row>
    <row r="114" spans="1:4" x14ac:dyDescent="0.25">
      <c r="A114" s="92"/>
      <c r="B114" s="92"/>
      <c r="C114" s="92"/>
      <c r="D114" s="92"/>
    </row>
    <row r="115" spans="1:4" x14ac:dyDescent="0.25">
      <c r="A115" s="92"/>
      <c r="B115" s="92"/>
      <c r="C115" s="92"/>
      <c r="D115" s="92"/>
    </row>
    <row r="116" spans="1:4" x14ac:dyDescent="0.25">
      <c r="A116" s="92"/>
      <c r="B116" s="92"/>
      <c r="C116" s="92"/>
      <c r="D116" s="92"/>
    </row>
    <row r="117" spans="1:4" x14ac:dyDescent="0.25">
      <c r="A117" s="92"/>
      <c r="B117" s="92"/>
      <c r="C117" s="92"/>
      <c r="D117" s="92"/>
    </row>
    <row r="118" spans="1:4" x14ac:dyDescent="0.25">
      <c r="A118" s="92"/>
      <c r="B118" s="92"/>
      <c r="C118" s="92"/>
      <c r="D118" s="92"/>
    </row>
    <row r="119" spans="1:4" x14ac:dyDescent="0.25">
      <c r="A119" s="92"/>
      <c r="B119" s="92"/>
      <c r="C119" s="92"/>
      <c r="D119" s="92"/>
    </row>
    <row r="120" spans="1:4" x14ac:dyDescent="0.25">
      <c r="A120" s="92"/>
      <c r="B120" s="92"/>
      <c r="C120" s="92"/>
      <c r="D120" s="92"/>
    </row>
    <row r="121" spans="1:4" x14ac:dyDescent="0.25">
      <c r="A121" s="92"/>
      <c r="B121" s="92"/>
      <c r="C121" s="92"/>
      <c r="D121" s="92"/>
    </row>
    <row r="122" spans="1:4" x14ac:dyDescent="0.25">
      <c r="A122" s="92"/>
      <c r="B122" s="92"/>
      <c r="C122" s="92"/>
      <c r="D122" s="92"/>
    </row>
    <row r="123" spans="1:4" x14ac:dyDescent="0.25">
      <c r="A123" s="92"/>
      <c r="B123" s="92"/>
      <c r="C123" s="92"/>
      <c r="D123" s="92"/>
    </row>
    <row r="124" spans="1:4" x14ac:dyDescent="0.25">
      <c r="A124" s="92"/>
      <c r="B124" s="92"/>
      <c r="C124" s="92"/>
      <c r="D124" s="92"/>
    </row>
    <row r="125" spans="1:4" x14ac:dyDescent="0.25">
      <c r="A125" s="92"/>
      <c r="B125" s="92"/>
      <c r="C125" s="92"/>
      <c r="D125" s="92"/>
    </row>
    <row r="126" spans="1:4" x14ac:dyDescent="0.25">
      <c r="A126" s="92"/>
      <c r="B126" s="92"/>
      <c r="C126" s="92"/>
      <c r="D126" s="92"/>
    </row>
    <row r="127" spans="1:4" x14ac:dyDescent="0.25">
      <c r="A127" s="92"/>
      <c r="B127" s="92"/>
      <c r="C127" s="92"/>
      <c r="D127" s="92"/>
    </row>
    <row r="128" spans="1:4" x14ac:dyDescent="0.25">
      <c r="A128" s="92"/>
      <c r="B128" s="92"/>
      <c r="C128" s="92"/>
      <c r="D128" s="92"/>
    </row>
    <row r="129" spans="1:4" x14ac:dyDescent="0.25">
      <c r="A129" s="92"/>
      <c r="B129" s="92"/>
      <c r="C129" s="92"/>
      <c r="D129" s="92"/>
    </row>
    <row r="130" spans="1:4" x14ac:dyDescent="0.25">
      <c r="A130" s="92"/>
      <c r="B130" s="92"/>
      <c r="C130" s="92"/>
      <c r="D130" s="92"/>
    </row>
    <row r="131" spans="1:4" x14ac:dyDescent="0.25">
      <c r="A131" s="92"/>
      <c r="B131" s="92"/>
      <c r="C131" s="92"/>
      <c r="D131" s="92"/>
    </row>
    <row r="132" spans="1:4" x14ac:dyDescent="0.25">
      <c r="A132" s="92"/>
      <c r="B132" s="92"/>
      <c r="C132" s="92"/>
      <c r="D132" s="92"/>
    </row>
    <row r="133" spans="1:4" x14ac:dyDescent="0.25">
      <c r="A133" s="92"/>
      <c r="B133" s="92"/>
      <c r="C133" s="92"/>
      <c r="D133" s="92"/>
    </row>
    <row r="134" spans="1:4" x14ac:dyDescent="0.25">
      <c r="A134" s="92"/>
      <c r="B134" s="92"/>
      <c r="C134" s="92"/>
      <c r="D134" s="92"/>
    </row>
    <row r="135" spans="1:4" x14ac:dyDescent="0.25">
      <c r="A135" s="92"/>
      <c r="B135" s="92"/>
      <c r="C135" s="92"/>
      <c r="D135" s="92"/>
    </row>
    <row r="136" spans="1:4" x14ac:dyDescent="0.25">
      <c r="A136" s="92"/>
      <c r="B136" s="92"/>
      <c r="C136" s="92"/>
      <c r="D136" s="92"/>
    </row>
    <row r="137" spans="1:4" x14ac:dyDescent="0.25">
      <c r="A137" s="92"/>
      <c r="B137" s="92"/>
      <c r="C137" s="92"/>
      <c r="D137" s="92"/>
    </row>
    <row r="138" spans="1:4" x14ac:dyDescent="0.25">
      <c r="A138" s="92"/>
      <c r="B138" s="92"/>
      <c r="C138" s="92"/>
      <c r="D138" s="92"/>
    </row>
    <row r="139" spans="1:4" x14ac:dyDescent="0.25">
      <c r="A139" s="92"/>
      <c r="B139" s="92"/>
      <c r="C139" s="92"/>
      <c r="D139" s="92"/>
    </row>
    <row r="140" spans="1:4" x14ac:dyDescent="0.25">
      <c r="A140" s="92"/>
      <c r="B140" s="92"/>
      <c r="C140" s="92"/>
      <c r="D140" s="92"/>
    </row>
    <row r="141" spans="1:4" x14ac:dyDescent="0.25">
      <c r="A141" s="92"/>
      <c r="B141" s="92"/>
      <c r="C141" s="92"/>
      <c r="D141" s="92"/>
    </row>
    <row r="142" spans="1:4" x14ac:dyDescent="0.25">
      <c r="A142" s="92"/>
      <c r="B142" s="92"/>
      <c r="C142" s="92"/>
      <c r="D142" s="92"/>
    </row>
  </sheetData>
  <mergeCells count="67">
    <mergeCell ref="A82:C82"/>
    <mergeCell ref="A83:C83"/>
    <mergeCell ref="A85:C85"/>
    <mergeCell ref="A76:H76"/>
    <mergeCell ref="A77:E77"/>
    <mergeCell ref="A78:E78"/>
    <mergeCell ref="A79:E79"/>
    <mergeCell ref="A80:E80"/>
    <mergeCell ref="A81:E81"/>
    <mergeCell ref="A70:C70"/>
    <mergeCell ref="A71:C71"/>
    <mergeCell ref="A72:C72"/>
    <mergeCell ref="A73:C73"/>
    <mergeCell ref="A74:C74"/>
    <mergeCell ref="A75:C75"/>
    <mergeCell ref="A64:C64"/>
    <mergeCell ref="A65:C65"/>
    <mergeCell ref="A66:C66"/>
    <mergeCell ref="A67:C67"/>
    <mergeCell ref="A68:C68"/>
    <mergeCell ref="A69:C69"/>
    <mergeCell ref="A58:H58"/>
    <mergeCell ref="A59:C60"/>
    <mergeCell ref="E59:H59"/>
    <mergeCell ref="A61:C61"/>
    <mergeCell ref="A62:C62"/>
    <mergeCell ref="A63:C63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40:H40"/>
    <mergeCell ref="A41:C42"/>
    <mergeCell ref="E41:H41"/>
    <mergeCell ref="A43:C43"/>
    <mergeCell ref="A44:C44"/>
    <mergeCell ref="A45:C45"/>
    <mergeCell ref="A24:H24"/>
    <mergeCell ref="A27:H27"/>
    <mergeCell ref="A30:H30"/>
    <mergeCell ref="A33:H33"/>
    <mergeCell ref="A36:H36"/>
    <mergeCell ref="G39:H39"/>
    <mergeCell ref="A8:H8"/>
    <mergeCell ref="A11:H11"/>
    <mergeCell ref="A12:H12"/>
    <mergeCell ref="A15:H15"/>
    <mergeCell ref="A18:H18"/>
    <mergeCell ref="A21:H21"/>
    <mergeCell ref="A1:H1"/>
    <mergeCell ref="A2:H2"/>
    <mergeCell ref="A3:H3"/>
    <mergeCell ref="A4:A7"/>
    <mergeCell ref="B4:H4"/>
    <mergeCell ref="B5:C5"/>
    <mergeCell ref="E5:H5"/>
    <mergeCell ref="B6:C6"/>
    <mergeCell ref="D6:F6"/>
    <mergeCell ref="G6:H6"/>
  </mergeCells>
  <pageMargins left="0.6692913385826772" right="0.59055118110236227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dcterms:created xsi:type="dcterms:W3CDTF">2025-01-14T02:51:50Z</dcterms:created>
  <dcterms:modified xsi:type="dcterms:W3CDTF">2025-01-14T02:53:06Z</dcterms:modified>
</cp:coreProperties>
</file>