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35" windowWidth="13650" windowHeight="1083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I102" i="1" l="1"/>
  <c r="I99" i="1"/>
  <c r="I91" i="1"/>
  <c r="I80" i="1"/>
  <c r="H29" i="1"/>
  <c r="I29" i="1"/>
  <c r="J29" i="1"/>
  <c r="K29" i="1"/>
  <c r="L29" i="1"/>
  <c r="G29" i="1"/>
  <c r="H99" i="1"/>
  <c r="G99" i="1"/>
  <c r="H91" i="1"/>
  <c r="J91" i="1"/>
  <c r="K91" i="1"/>
  <c r="L91" i="1"/>
  <c r="G91" i="1"/>
  <c r="I22" i="1" l="1"/>
  <c r="I37" i="1" l="1"/>
  <c r="J37" i="1"/>
  <c r="K37" i="1"/>
  <c r="L37" i="1"/>
  <c r="G37" i="1"/>
  <c r="H37" i="1"/>
  <c r="H102" i="1" l="1"/>
  <c r="J102" i="1"/>
  <c r="J99" i="1" s="1"/>
  <c r="K102" i="1"/>
  <c r="K99" i="1" s="1"/>
  <c r="L102" i="1"/>
  <c r="L99" i="1" s="1"/>
  <c r="G102" i="1"/>
  <c r="H64" i="1"/>
  <c r="I64" i="1"/>
  <c r="G64" i="1"/>
  <c r="H80" i="1" l="1"/>
  <c r="G80" i="1"/>
  <c r="G60" i="1" s="1"/>
  <c r="G59" i="1" s="1"/>
  <c r="H61" i="1"/>
  <c r="I61" i="1"/>
  <c r="J61" i="1"/>
  <c r="K61" i="1"/>
  <c r="L61" i="1"/>
  <c r="G61" i="1"/>
  <c r="H41" i="1"/>
  <c r="I41" i="1"/>
  <c r="J41" i="1"/>
  <c r="K41" i="1"/>
  <c r="L41" i="1"/>
  <c r="G41" i="1"/>
  <c r="H34" i="1"/>
  <c r="I34" i="1"/>
  <c r="J34" i="1"/>
  <c r="K34" i="1"/>
  <c r="L34" i="1"/>
  <c r="G34" i="1"/>
  <c r="H24" i="1"/>
  <c r="I24" i="1"/>
  <c r="J24" i="1"/>
  <c r="K24" i="1"/>
  <c r="L24" i="1"/>
  <c r="H22" i="1"/>
  <c r="J22" i="1"/>
  <c r="K22" i="1"/>
  <c r="L22" i="1"/>
  <c r="G22" i="1"/>
  <c r="H17" i="1"/>
  <c r="I17" i="1"/>
  <c r="J17" i="1"/>
  <c r="K17" i="1"/>
  <c r="L17" i="1"/>
  <c r="G17" i="1"/>
  <c r="H12" i="1"/>
  <c r="I12" i="1"/>
  <c r="J12" i="1"/>
  <c r="K12" i="1"/>
  <c r="L12" i="1"/>
  <c r="G12" i="1"/>
  <c r="H10" i="1"/>
  <c r="I10" i="1"/>
  <c r="J10" i="1"/>
  <c r="K10" i="1"/>
  <c r="L10" i="1"/>
  <c r="G10" i="1"/>
  <c r="G24" i="1"/>
  <c r="G9" i="1" l="1"/>
  <c r="J64" i="1" l="1"/>
  <c r="K64" i="1"/>
  <c r="L80" i="1"/>
  <c r="J80" i="1"/>
  <c r="K80" i="1"/>
  <c r="L64" i="1"/>
  <c r="K60" i="1" l="1"/>
  <c r="K59" i="1" s="1"/>
  <c r="L60" i="1"/>
  <c r="L59" i="1" s="1"/>
  <c r="J60" i="1"/>
  <c r="J59" i="1" s="1"/>
  <c r="I60" i="1" l="1"/>
  <c r="I59" i="1" s="1"/>
  <c r="H60" i="1"/>
  <c r="H59" i="1" s="1"/>
  <c r="I9" i="1" l="1"/>
  <c r="I108" i="1" s="1"/>
  <c r="L9" i="1"/>
  <c r="K9" i="1"/>
  <c r="J9" i="1"/>
  <c r="J108" i="1" s="1"/>
  <c r="H9" i="1"/>
  <c r="H108" i="1" s="1"/>
  <c r="G108" i="1"/>
  <c r="L108" i="1" l="1"/>
  <c r="K108" i="1"/>
</calcChain>
</file>

<file path=xl/sharedStrings.xml><?xml version="1.0" encoding="utf-8"?>
<sst xmlns="http://schemas.openxmlformats.org/spreadsheetml/2006/main" count="482" uniqueCount="297">
  <si>
    <t>тыс.рублей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</si>
  <si>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</si>
  <si>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</si>
  <si>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</si>
  <si>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</si>
  <si>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</si>
  <si>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</si>
  <si>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</si>
  <si>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</si>
  <si>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</si>
  <si>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</si>
  <si>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</si>
  <si>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</si>
  <si>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</si>
  <si>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</si>
  <si>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</si>
  <si>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</si>
  <si>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</si>
  <si>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</si>
  <si>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</si>
  <si>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</si>
  <si>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</si>
  <si>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</si>
  <si>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</si>
  <si>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</si>
  <si>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</si>
  <si>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</si>
  <si>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</si>
  <si>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</si>
  <si>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</si>
  <si>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</si>
  <si>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</si>
  <si>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</si>
  <si>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 ДОХОДОВ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</si>
  <si>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</si>
  <si>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</si>
  <si>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Номер реестровой записи</t>
  </si>
  <si>
    <t>Наименование группы источников доходов бюджета/наименование источника доходов бюджета</t>
  </si>
  <si>
    <t>1 08 03010 01 0000 110</t>
  </si>
  <si>
    <t>Классификация доходов бюджета</t>
  </si>
  <si>
    <t>код</t>
  </si>
  <si>
    <t xml:space="preserve">наименование </t>
  </si>
  <si>
    <t>Главный администратор доходов бюджета</t>
  </si>
  <si>
    <t>наименование</t>
  </si>
  <si>
    <t>Управление Федеральной налоговой службы России по Томской области</t>
  </si>
  <si>
    <t>Управление Федерального казначейства по Томской области</t>
  </si>
  <si>
    <t>Администрация (исполнительно-распорядительный  орган  муниципального образования)-Администрация Кривошеинского района</t>
  </si>
  <si>
    <t>Управление Федеральной службы по надзору в сфере природопользования (Росприроднадзора) по Томской области</t>
  </si>
  <si>
    <t>1 12 01010 01 0000 120</t>
  </si>
  <si>
    <t>Плата за выбросы загрязняющих веществ в атмосферный воздух стационарными объектами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</si>
  <si>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</si>
  <si>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</si>
  <si>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</si>
  <si>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</si>
  <si>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Налоговые и неналоговые доходы/Налоги на товары (работы, услуги), реализуемые на территории Российской Федерации</t>
  </si>
  <si>
    <t>Налоговые и неналоговые доходы/Налоги на совокупный доход</t>
  </si>
  <si>
    <t>Налоговые и неналоговые доходы/Государственная пошлина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</si>
  <si>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</si>
  <si>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</si>
  <si>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Налоговые и неналоговые доходы/Доходы от использования имущества, находящегося в государственной и муниципальной собственности</t>
  </si>
  <si>
    <t>1 11 05035 05 0000 120</t>
  </si>
  <si>
    <t>Налоговые и неналоговые доходы/Платежи при пользовании природными ресурсами</t>
  </si>
  <si>
    <t>048</t>
  </si>
  <si>
    <t>Налоговые и неналоговые доходы/Доходы от оказания платных услуг и компенсации затрат государства</t>
  </si>
  <si>
    <t>1 13 01995 05 0000 130</t>
  </si>
  <si>
    <t>1 13 02995 05 0000 130</t>
  </si>
  <si>
    <t>Прочие доходы от оказания платных услуг (работ) получателями средств бюджетов муниципальных районов</t>
  </si>
  <si>
    <t>муниципальное казённое учреждение "Управление образования Администрации Кривошеинского района Томской области"</t>
  </si>
  <si>
    <t>Налоговые и неналоговые доходы/доходы от продажи материальных и нематериальных активов</t>
  </si>
  <si>
    <t>1 14 02053 05 0000 410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</si>
  <si>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</si>
  <si>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</si>
  <si>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Налоговые и неналоговые доходы/штрафы, санкции, возмещение ущерба</t>
  </si>
  <si>
    <t>901</t>
  </si>
  <si>
    <t>Безвозмездные поступления/Безвозмездные поступления от других бюджетов бюджетной системы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</si>
  <si>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</si>
  <si>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Департамент по вопросам семьи и детей Томской области</t>
  </si>
  <si>
    <t>Прочие межбюджетные трансферты, передаваемые бюджетам муниципальных районов</t>
  </si>
  <si>
    <t>841</t>
  </si>
  <si>
    <t>2 19 00000 00 0000 000</t>
  </si>
  <si>
    <t>Возврат остатков субсидий, субвенций и иных межбюджетных трансфертов, имеющих целевое значение, прошлых лет</t>
  </si>
  <si>
    <t>Безвозмездные поступления/Возврат остатков субсидий, субвенций и иных межбюджетных трансфертов, имеющих целевое значение, прошлых лет</t>
  </si>
  <si>
    <t xml:space="preserve">Приложение
к Перечню документов и материалов, необходимых для подготовки заключения о соответствии требованиям бюджетного законодательства Российской Федерации внесенного в представительный орган муниципального образования проекта местного бюджета на очередной финансовый год (очередной финансовый год и  на плановый период)
</t>
  </si>
  <si>
    <t>Налоговые и неналоговые доходы/Налоги на прибыль, доходы</t>
  </si>
  <si>
    <t>1 12 01041 01 0000 120</t>
  </si>
  <si>
    <t>2 02 10000 00 0000 150</t>
  </si>
  <si>
    <t>2 02 15001 05 0000 150</t>
  </si>
  <si>
    <t>2 02 15002 05 0000 150</t>
  </si>
  <si>
    <t>2 02 29999 05 0000 150</t>
  </si>
  <si>
    <t>2 02 25519 05 0000 150</t>
  </si>
  <si>
    <t>2 02 25527 05 0000 150</t>
  </si>
  <si>
    <t>2 02 30024 05 0000 150</t>
  </si>
  <si>
    <t>2 02 35120 05 0000 150</t>
  </si>
  <si>
    <t>2 02 35118 05 0000 150</t>
  </si>
  <si>
    <t>2 02 30027 05 0000 150</t>
  </si>
  <si>
    <t>2 02 35082 05 0000 150</t>
  </si>
  <si>
    <t>2 02 40014 05 0000 150</t>
  </si>
  <si>
    <t>2 02 49999 05 0000 150</t>
  </si>
  <si>
    <t>2 19 60010 05 0000 150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</si>
  <si>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</si>
  <si>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</si>
  <si>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</si>
  <si>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</si>
  <si>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913</t>
  </si>
  <si>
    <t>2 02 25576 05 0000 150</t>
  </si>
  <si>
    <t>Управление Федеральной службы по надзору в сфере природопользования (Росприроднадзор) по Томской области</t>
  </si>
  <si>
    <t>1 12 01030 01 0000 120</t>
  </si>
  <si>
    <t>Плата за сбросы загрязняющих веществ в водные объекты</t>
  </si>
  <si>
    <t>Комитет по обеспечению деятельности мировых судей Томской области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</si>
  <si>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</si>
  <si>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</si>
  <si>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</si>
  <si>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</si>
  <si>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</si>
  <si>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</si>
  <si>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</si>
  <si>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</si>
  <si>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</si>
  <si>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</si>
  <si>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</si>
  <si>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</si>
  <si>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</si>
  <si>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</si>
  <si>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</si>
  <si>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</si>
  <si>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</si>
  <si>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</si>
  <si>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</si>
  <si>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РЕЕСТР ИСТОЧНИКОВ ДОХОДОВ МЕСТНОГО БЮДЖЕТА МУНИЦИПАЛЬНОГО ОБРАЗОВАНИЯ КРИВОШЕИНСКИЙ РАЙОН ТОМСКОЙ ОБЛАСТИ</t>
  </si>
  <si>
    <t>2 02 25304 05 0000 150</t>
  </si>
  <si>
    <t>2 02 45303 05 0000 150</t>
  </si>
  <si>
    <t>Прогноз доходов бюджета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</si>
  <si>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</si>
  <si>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</si>
  <si>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1 16 11050 01 0000 140</t>
  </si>
  <si>
    <t>838</t>
  </si>
  <si>
    <t>Департамент лесного хозяйства Томской области</t>
  </si>
  <si>
    <t>2 02 20000 00 0000 150</t>
  </si>
  <si>
    <t>Прочие субсидии бюджетам муниципальных районов</t>
  </si>
  <si>
    <t>Субсидии бюджетам муниципальных районов на обеспечение комплексного развития сельских территорий</t>
  </si>
  <si>
    <t>Субсидии бюджетам муниципальных районов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</si>
  <si>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</si>
  <si>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</si>
  <si>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202 29999 05 0000 150</t>
  </si>
  <si>
    <t>2 02 30000 00 0000 150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</si>
  <si>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</si>
  <si>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</si>
  <si>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</si>
  <si>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2 02 40000 00 0000 150</t>
  </si>
  <si>
    <t>992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</si>
  <si>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</si>
  <si>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</si>
  <si>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финансов Администрации Кривошеинского района</t>
  </si>
  <si>
    <t>Администрация (исполнительно-распорядительный орган муниципального образования) - Администрация Кривошеинского района</t>
  </si>
  <si>
    <t>1 05 02000 00 0000 110</t>
  </si>
  <si>
    <t>1 05 03000 00 0000 110</t>
  </si>
  <si>
    <t>2 02 25511 05 0000 150</t>
  </si>
  <si>
    <t>2 19 45303 05 0000 150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</si>
  <si>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</si>
  <si>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202 25599 05 0000 150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</si>
  <si>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</si>
  <si>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Оценка исполнения 2023 года</t>
  </si>
  <si>
    <t>1 12 01042 01 0000 120</t>
  </si>
  <si>
    <t>Плата за размещение твердых коммунальных отходов</t>
  </si>
  <si>
    <t>1 03 02230 01 0000 110</t>
  </si>
  <si>
    <t>1 03 02240 01 0000 110</t>
  </si>
  <si>
    <t>1 03 02250 01 0000 110</t>
  </si>
  <si>
    <t>1 03 02260 01 0000 110</t>
  </si>
  <si>
    <t>Налог, взимаемый в связи с применением патентной системы налогообложения</t>
  </si>
  <si>
    <t>1 05 04000 00 0000 110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</si>
  <si>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</si>
  <si>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</si>
  <si>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Плата за размещение отходов
 производства
</t>
  </si>
  <si>
    <t>Прочие доходы от компенсации затрат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</si>
  <si>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</si>
  <si>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</si>
  <si>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1 16 10031 05 0000 140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</si>
  <si>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</si>
  <si>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</si>
  <si>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Департамент охотничьего и рыбного хозяйства Томской области</t>
  </si>
  <si>
    <t>2 02 25179 05 0000 150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</si>
  <si>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</si>
  <si>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2 02 25213 05 0000 150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</si>
  <si>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</si>
  <si>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муниципальных районов на проведение комплексных кадастровых работ</t>
  </si>
  <si>
    <t xml:space="preserve">Субсидии бюджетам муниципальных районов на поддержку отрасли культуры
</t>
  </si>
  <si>
    <t>202 29999 05 0006 150</t>
  </si>
  <si>
    <t>202 29999 05 0007 150</t>
  </si>
  <si>
    <t>202 29999 05 0008 150</t>
  </si>
  <si>
    <t>Прочие субсидии бюджетам муниципальных районов (Реализация инициативного проекта «Устройство ограждения кладбища по адресу: Томская область, Кривошеинский район, деревня Новониколаевка»)</t>
  </si>
  <si>
    <t>Прочие субсидии бюджетам муниципальных районов (Реализация инициативного проекта «Обустройство двух контейнерных площадок для сбора ТКО на кладбище села Володино Кривошеинского района Томской области»)</t>
  </si>
  <si>
    <t>Прочие субсидии бюджетам муниципальных районов (Реализация инициативного проекта «Благоустройство территории кладбища (установка металлического ограждения) по адресу: Томская область, Кривошеинский район, д. Елизарьево»)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</si>
  <si>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</si>
  <si>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
</t>
  </si>
  <si>
    <t>2 02 35502 05 0000 150</t>
  </si>
  <si>
    <t>Субвенции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</si>
  <si>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</si>
  <si>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2 02 45454 05 0000 150</t>
  </si>
  <si>
    <t xml:space="preserve">Межбюджетные трансферты, передаваемые бюджетам муниципальных районов на создание модельных муниципальных библиотек
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</si>
  <si>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</si>
  <si>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 прошлых лет</t>
  </si>
  <si>
    <t>2 18 05010 05 0000 150</t>
  </si>
  <si>
    <t>Доходы бюджетов муниципальных районов от возврата бюджетными учреждениями остатков субсидий прошлых лет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</si>
  <si>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</si>
  <si>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</si>
  <si>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2 19 25576 05 0000 150</t>
  </si>
  <si>
    <t>Возврат остатков субсидий на обеспечение комплексного развития сельских территорий из бюджетов муниципальных районов</t>
  </si>
  <si>
    <t>101 01 0 001 001 69636000 0 24 0001</t>
  </si>
  <si>
    <t>103 01 0 002 001 69636000 0 24 0001</t>
  </si>
  <si>
    <t>103 01 0 002 002 69636000 0 24 0001</t>
  </si>
  <si>
    <t>103 01 0 002 003 69636000 0 24 0001</t>
  </si>
  <si>
    <t>103 01 0 002 004 69636000 0 24 0001</t>
  </si>
  <si>
    <t>105 00 0 003 001 69636000 0 24 0001</t>
  </si>
  <si>
    <t>105 00 0 004 001 69636000 0 24 0001</t>
  </si>
  <si>
    <t>105 00 0 005 001 69636000 0 24 0001</t>
  </si>
  <si>
    <t>105 00 0 006 001 69636000 0 24 0001</t>
  </si>
  <si>
    <t>108 01 0 007 001 69636000 0 24 0001</t>
  </si>
  <si>
    <t>111 05 0 008 001 69636000 0 24 0001</t>
  </si>
  <si>
    <t>111 05 0 008 002 69636000 0 24 0001</t>
  </si>
  <si>
    <t>111 05 0 008 003 69636000 0 24 0001</t>
  </si>
  <si>
    <t>111 05 0 009 001 69636000 0 24 0001</t>
  </si>
  <si>
    <t>112 01 0 010 001 69636000 0 24 0001</t>
  </si>
  <si>
    <t>112 01 0 010 002 69636000 0 24 0001</t>
  </si>
  <si>
    <t>112 01 0 010 003 69636000 0 24 0001</t>
  </si>
  <si>
    <t>112 01 0 010 004 69636000 0 24 0001</t>
  </si>
  <si>
    <t>113 05 0 011 001 69636000 0 24 0001</t>
  </si>
  <si>
    <t>113 05 0 012 001 69636000 0 24 0001</t>
  </si>
  <si>
    <t>114 05 0 013 001 69636000 0 24 0001</t>
  </si>
  <si>
    <t>114 05 0 014 001 69636000 0 24 0001</t>
  </si>
  <si>
    <t>116 01 0 015 001 69636000 0 24 0001</t>
  </si>
  <si>
    <t>116 01 0 015 002 69636000 0 24 0001</t>
  </si>
  <si>
    <t>116 01 0 015 003 69636000 0 24 0001</t>
  </si>
  <si>
    <t>116 01 0 015 004 69636000 0 24 0001</t>
  </si>
  <si>
    <t>116 01 0 015 005 69636000 0 24 0001</t>
  </si>
  <si>
    <t>116 01 0 015 006 69636000 0 24 0001</t>
  </si>
  <si>
    <t>116 01 0 015 007 69636000 0 24 0001</t>
  </si>
  <si>
    <t>116 01 0 015 008 69636000 0 24 0001</t>
  </si>
  <si>
    <t>116 01 0 015 009 69636000 0 24 0001</t>
  </si>
  <si>
    <t>116 01 0 015 010 69636000 0 24 0001</t>
  </si>
  <si>
    <t>116 01 0 015 011 69636000 0 24 0001</t>
  </si>
  <si>
    <t>116 01 0 015 012 69636000 0 24 0001</t>
  </si>
  <si>
    <t>116 01 0 015 013 69636000 0 24 0001</t>
  </si>
  <si>
    <t>116 05 0 016 001 69636000 0 24 0001</t>
  </si>
  <si>
    <t>116 05 0 017 001 69636000 0 24 0001</t>
  </si>
  <si>
    <t>116 01 0 018 001 69636000 0 24 0001</t>
  </si>
  <si>
    <t>116 01 0 018 002 69636000 0 24 0001</t>
  </si>
  <si>
    <t>202 05 0 019 001 69636000 0 24 0001</t>
  </si>
  <si>
    <t>202 05 0 019 002 69636000 0 24 0001</t>
  </si>
  <si>
    <t>202 05 0 020 001 69636000 0 24 0001</t>
  </si>
  <si>
    <t>202 05 0 020 002 69636000 0 24 0001</t>
  </si>
  <si>
    <t>202 05 0 020 003 69636000 0 24 0001</t>
  </si>
  <si>
    <t>202 05 0 020 004 69636000 0 24 0001</t>
  </si>
  <si>
    <t>202 05 0 020 005 69636000 0 24 0001</t>
  </si>
  <si>
    <t>202 05 0 020 006 69636000 0 24 0001</t>
  </si>
  <si>
    <t>202 05 0 020 007 69636000 0 24 0001</t>
  </si>
  <si>
    <t>202 05 0 020 008 69636000 0 24 0001</t>
  </si>
  <si>
    <t>202 05 0 021 001 69636000 0 24 0001</t>
  </si>
  <si>
    <t>202 05 0 021 002 69636000 0 24 0001</t>
  </si>
  <si>
    <t>202 05 0 021 003 69636000 0 24 0001</t>
  </si>
  <si>
    <t>202 05 0 021 004 69636000 0 24 0001</t>
  </si>
  <si>
    <t>202 05 0 021 005 69636000 0 24 0001</t>
  </si>
  <si>
    <t>202 05 0 021 006 69636000 0 24 0001</t>
  </si>
  <si>
    <t>202 05 0 022 001 69636000 0 24 0001</t>
  </si>
  <si>
    <t>202 05 0 022 002 69636000 0 24 0001</t>
  </si>
  <si>
    <t>202 05 0 022 003 69636000 0 24 0001</t>
  </si>
  <si>
    <t>202 05 0 022 004 69636000 0 24 0001</t>
  </si>
  <si>
    <t>202 05 0 023 001 69636000 0 24 0001</t>
  </si>
  <si>
    <t>202 05 0 023 002 69636000 0 24 0001</t>
  </si>
  <si>
    <t>202 05 0 023 003 69636000 0 24 0001</t>
  </si>
  <si>
    <t>202 05 0 023 004 69636000 0 24 0001</t>
  </si>
  <si>
    <t>202 05 0 023 005 69636000 0 24 0001</t>
  </si>
  <si>
    <t>202 05 0 024 001 69636000 0 24 0001</t>
  </si>
  <si>
    <t>202 05 0 024 002 69636000 0 24 0001</t>
  </si>
  <si>
    <t>202 05 0 025 001 69636000 0 24 0001</t>
  </si>
  <si>
    <t>202 05 0 025 002 69636000 0 24 0001</t>
  </si>
  <si>
    <t>202 05 0 026 001 69636000 0 24 0001</t>
  </si>
  <si>
    <t>202 05 0 026 002 69636000 0 24 0001</t>
  </si>
  <si>
    <t>202 05 0 026 003 69636000 0 24 0001</t>
  </si>
  <si>
    <t>218 05 0 027 001 69636000 0 24 0001</t>
  </si>
  <si>
    <t>218 05 0 028 001 69636000 0 24 0001</t>
  </si>
  <si>
    <t>219 05 0 029 001 69636000 0 24 0001</t>
  </si>
  <si>
    <t>219 05 0 030 001 69636000 0 24 0001</t>
  </si>
  <si>
    <t>219 05 0 031 001 69636000 0 24 0001</t>
  </si>
  <si>
    <t>219 05 0 031 002 69636000 0 24 0001</t>
  </si>
  <si>
    <t>219 05 0 031 003 69636000 0 24 0001</t>
  </si>
  <si>
    <t>План доходов бюджета на 2023 год 
(по состоянию на 01.11.2023)</t>
  </si>
  <si>
    <t>Кассовое поступление
(по состоянию на 01.11.2023)</t>
  </si>
  <si>
    <t>на 
2024 год</t>
  </si>
  <si>
    <t>на 
2025 год</t>
  </si>
  <si>
    <t>на 
2026 год</t>
  </si>
  <si>
    <t>203 05 0 020 008 69636000 0 24 0001</t>
  </si>
  <si>
    <t>203 25750 05 0000 150</t>
  </si>
  <si>
    <t>Субсидии бюджетам муниципальных районов на реализацию мероприятий по модернизации школьных систем образования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</si>
  <si>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</si>
  <si>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</si>
  <si>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2 02 39999 05 0000 150</t>
  </si>
  <si>
    <t>Прочие 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</si>
</sst>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charset val="204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0" fontId="1" fillId="0" borderId="2" xfId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left" vertical="center" wrapText="1"/>
    </xf>
    <xf numFmtId="9" fontId="3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8" fillId="0" borderId="0" xfId="0" applyFont="1" applyFill="1" applyAlignment="1">
      <alignment horizontal="right" vertical="top" wrapText="1"/>
    </xf>
    <xf numFmtId="0" fontId="5" fillId="0" borderId="1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5"/>
  <sheetViews>
    <sheetView tabSelected="1" zoomScaleNormal="100" workbookViewId="0">
      <selection activeCell="B70" sqref="B70"/>
    </sheetView>
  </sheetViews>
  <sheetFormatPr defaultRowHeight="12.75" x14ac:dyDescent="0.2"/>
  <cols>
    <col min="1" max="1" width="27.5703125" style="21" customWidth="1"/>
    <col min="2" max="2" width="21.5703125" style="21" customWidth="1"/>
    <col min="3" max="3" width="20.7109375" style="21" customWidth="1"/>
    <col min="4" max="4" width="34.28515625" style="22" customWidth="1"/>
    <col min="5" max="5" width="4.5703125" style="23" customWidth="1"/>
    <col min="6" max="6" width="23.28515625" style="24" customWidth="1"/>
    <col min="7" max="7" width="13.42578125" style="23" customWidth="1"/>
    <col min="8" max="8" width="12.7109375" style="23" customWidth="1"/>
    <col min="9" max="9" width="10.7109375" style="23" customWidth="1"/>
    <col min="10" max="12" width="9" style="21" customWidth="1"/>
    <col min="13" max="13" width="18.140625" style="21" customWidth="1"/>
    <col min="14" max="16384" width="9.140625" style="21"/>
  </cols>
  <sheetData>
    <row r="2" spans="1:12" ht="15.75" x14ac:dyDescent="0.2">
      <c r="D2" s="21"/>
      <c r="E2" s="25"/>
      <c r="F2" s="25"/>
      <c r="G2" s="47" t="s">
        <v>82</v>
      </c>
      <c r="H2" s="47"/>
      <c r="I2" s="47"/>
      <c r="J2" s="47"/>
      <c r="K2" s="47"/>
      <c r="L2" s="47"/>
    </row>
    <row r="3" spans="1:12" x14ac:dyDescent="0.2">
      <c r="A3" s="50" t="s">
        <v>128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">
      <c r="C4" s="41"/>
      <c r="D4" s="41"/>
      <c r="E4" s="42"/>
      <c r="F4" s="42"/>
      <c r="G4" s="42"/>
      <c r="H4" s="42"/>
      <c r="I4" s="42"/>
      <c r="J4" s="41"/>
      <c r="K4" s="41"/>
      <c r="L4" s="41"/>
    </row>
    <row r="5" spans="1:12" x14ac:dyDescent="0.2">
      <c r="C5" s="1"/>
      <c r="D5" s="5"/>
      <c r="E5" s="2"/>
      <c r="F5" s="3"/>
      <c r="G5" s="2"/>
      <c r="H5" s="2"/>
      <c r="I5" s="2"/>
      <c r="J5" s="1"/>
      <c r="K5" s="49" t="s">
        <v>0</v>
      </c>
      <c r="L5" s="49"/>
    </row>
    <row r="6" spans="1:12" ht="26.25" customHeight="1" x14ac:dyDescent="0.2">
      <c r="A6" s="51" t="s">
        <v>36</v>
      </c>
      <c r="B6" s="52" t="s">
        <v>37</v>
      </c>
      <c r="C6" s="48" t="s">
        <v>39</v>
      </c>
      <c r="D6" s="48"/>
      <c r="E6" s="48" t="s">
        <v>42</v>
      </c>
      <c r="F6" s="48"/>
      <c r="G6" s="48" t="s">
        <v>285</v>
      </c>
      <c r="H6" s="48" t="s">
        <v>286</v>
      </c>
      <c r="I6" s="48" t="s">
        <v>161</v>
      </c>
      <c r="J6" s="54" t="s">
        <v>131</v>
      </c>
      <c r="K6" s="55"/>
      <c r="L6" s="56"/>
    </row>
    <row r="7" spans="1:12" ht="39" customHeight="1" x14ac:dyDescent="0.2">
      <c r="A7" s="51"/>
      <c r="B7" s="53"/>
      <c r="C7" s="4" t="s">
        <v>40</v>
      </c>
      <c r="D7" s="4" t="s">
        <v>41</v>
      </c>
      <c r="E7" s="4" t="s">
        <v>40</v>
      </c>
      <c r="F7" s="4" t="s">
        <v>43</v>
      </c>
      <c r="G7" s="48"/>
      <c r="H7" s="48"/>
      <c r="I7" s="48"/>
      <c r="J7" s="43" t="s">
        <v>287</v>
      </c>
      <c r="K7" s="43" t="s">
        <v>288</v>
      </c>
      <c r="L7" s="43" t="s">
        <v>289</v>
      </c>
    </row>
    <row r="8" spans="1:12" s="23" customFormat="1" x14ac:dyDescent="0.2">
      <c r="A8" s="26">
        <v>1</v>
      </c>
      <c r="B8" s="26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</row>
    <row r="9" spans="1:12" ht="25.5" x14ac:dyDescent="0.2">
      <c r="A9" s="20"/>
      <c r="B9" s="20"/>
      <c r="C9" s="13" t="s">
        <v>1</v>
      </c>
      <c r="D9" s="30" t="s">
        <v>2</v>
      </c>
      <c r="E9" s="14"/>
      <c r="F9" s="14"/>
      <c r="G9" s="15">
        <f t="shared" ref="G9:L9" si="0">G10+G12+G17+G22+G24+G29+G34+G37+G41</f>
        <v>87617</v>
      </c>
      <c r="H9" s="15">
        <f t="shared" si="0"/>
        <v>79894.200000000012</v>
      </c>
      <c r="I9" s="15">
        <f t="shared" si="0"/>
        <v>91530</v>
      </c>
      <c r="J9" s="15">
        <f t="shared" si="0"/>
        <v>110771</v>
      </c>
      <c r="K9" s="15">
        <f t="shared" si="0"/>
        <v>114735</v>
      </c>
      <c r="L9" s="15">
        <f t="shared" si="0"/>
        <v>121124</v>
      </c>
    </row>
    <row r="10" spans="1:12" x14ac:dyDescent="0.2">
      <c r="A10" s="20"/>
      <c r="B10" s="20"/>
      <c r="C10" s="13" t="s">
        <v>3</v>
      </c>
      <c r="D10" s="30" t="s">
        <v>4</v>
      </c>
      <c r="E10" s="14"/>
      <c r="F10" s="14"/>
      <c r="G10" s="15">
        <f>G11</f>
        <v>78347.3</v>
      </c>
      <c r="H10" s="15">
        <f t="shared" ref="H10:L10" si="1">H11</f>
        <v>67141.399999999994</v>
      </c>
      <c r="I10" s="15">
        <f t="shared" si="1"/>
        <v>78347.3</v>
      </c>
      <c r="J10" s="15">
        <f t="shared" si="1"/>
        <v>96153.8</v>
      </c>
      <c r="K10" s="15">
        <f t="shared" si="1"/>
        <v>103093.8</v>
      </c>
      <c r="L10" s="15">
        <f t="shared" si="1"/>
        <v>109297.8</v>
      </c>
    </row>
    <row r="11" spans="1:12" ht="51" x14ac:dyDescent="0.2">
      <c r="A11" s="34" t="s">
        <v>207</v>
      </c>
      <c r="B11" s="35" t="s">
        <v>83</v>
      </c>
      <c r="C11" s="13" t="s">
        <v>5</v>
      </c>
      <c r="D11" s="30" t="s">
        <v>6</v>
      </c>
      <c r="E11" s="14">
        <v>182</v>
      </c>
      <c r="F11" s="30" t="s">
        <v>44</v>
      </c>
      <c r="G11" s="15">
        <v>78347.3</v>
      </c>
      <c r="H11" s="15">
        <v>67141.399999999994</v>
      </c>
      <c r="I11" s="15">
        <v>78347.3</v>
      </c>
      <c r="J11" s="15">
        <v>96153.8</v>
      </c>
      <c r="K11" s="15">
        <v>103093.8</v>
      </c>
      <c r="L11" s="15">
        <v>109297.8</v>
      </c>
    </row>
    <row r="12" spans="1:12" ht="38.25" x14ac:dyDescent="0.2">
      <c r="A12" s="20"/>
      <c r="B12" s="35"/>
      <c r="C12" s="13" t="s">
        <v>7</v>
      </c>
      <c r="D12" s="30" t="s">
        <v>8</v>
      </c>
      <c r="E12" s="14"/>
      <c r="F12" s="30"/>
      <c r="G12" s="15">
        <f t="shared" ref="G12:L12" si="2">SUM(G13:G16)</f>
        <v>293</v>
      </c>
      <c r="H12" s="15">
        <f t="shared" si="2"/>
        <v>264.10000000000002</v>
      </c>
      <c r="I12" s="15">
        <f t="shared" si="2"/>
        <v>293</v>
      </c>
      <c r="J12" s="15">
        <f t="shared" si="2"/>
        <v>343</v>
      </c>
      <c r="K12" s="15">
        <f t="shared" si="2"/>
        <v>356</v>
      </c>
      <c r="L12" s="15">
        <f t="shared" si="2"/>
        <v>365</v>
      </c>
    </row>
    <row r="13" spans="1:12" ht="89.25" x14ac:dyDescent="0.2">
      <c r="A13" s="34" t="s">
        <v>208</v>
      </c>
      <c r="B13" s="35" t="s">
        <v>54</v>
      </c>
      <c r="C13" s="7" t="s">
        <v>164</v>
      </c>
      <c r="D13" s="36" t="s">
        <v>50</v>
      </c>
      <c r="E13" s="4">
        <v>182</v>
      </c>
      <c r="F13" s="39" t="s">
        <v>45</v>
      </c>
      <c r="G13" s="16">
        <v>144</v>
      </c>
      <c r="H13" s="16">
        <v>135.80000000000001</v>
      </c>
      <c r="I13" s="16">
        <v>144</v>
      </c>
      <c r="J13" s="16">
        <v>176</v>
      </c>
      <c r="K13" s="16">
        <v>182</v>
      </c>
      <c r="L13" s="16">
        <v>187</v>
      </c>
    </row>
    <row r="14" spans="1:12" ht="114.75" x14ac:dyDescent="0.2">
      <c r="A14" s="34" t="s">
        <v>209</v>
      </c>
      <c r="B14" s="35" t="s">
        <v>54</v>
      </c>
      <c r="C14" s="7" t="s">
        <v>165</v>
      </c>
      <c r="D14" s="37" t="s">
        <v>51</v>
      </c>
      <c r="E14" s="4">
        <v>182</v>
      </c>
      <c r="F14" s="39" t="s">
        <v>45</v>
      </c>
      <c r="G14" s="16">
        <v>1</v>
      </c>
      <c r="H14" s="16">
        <v>0.7</v>
      </c>
      <c r="I14" s="16">
        <v>1</v>
      </c>
      <c r="J14" s="16">
        <v>1</v>
      </c>
      <c r="K14" s="16">
        <v>1</v>
      </c>
      <c r="L14" s="16">
        <v>1</v>
      </c>
    </row>
    <row r="15" spans="1:12" ht="102" x14ac:dyDescent="0.2">
      <c r="A15" s="34" t="s">
        <v>210</v>
      </c>
      <c r="B15" s="35" t="s">
        <v>54</v>
      </c>
      <c r="C15" s="7" t="s">
        <v>166</v>
      </c>
      <c r="D15" s="36" t="s">
        <v>52</v>
      </c>
      <c r="E15" s="4">
        <v>182</v>
      </c>
      <c r="F15" s="39" t="s">
        <v>45</v>
      </c>
      <c r="G15" s="16">
        <v>163</v>
      </c>
      <c r="H15" s="16">
        <v>142.80000000000001</v>
      </c>
      <c r="I15" s="16">
        <v>163</v>
      </c>
      <c r="J15" s="16">
        <v>187</v>
      </c>
      <c r="K15" s="16">
        <v>194</v>
      </c>
      <c r="L15" s="16">
        <v>198</v>
      </c>
    </row>
    <row r="16" spans="1:12" ht="102" x14ac:dyDescent="0.2">
      <c r="A16" s="34" t="s">
        <v>211</v>
      </c>
      <c r="B16" s="35" t="s">
        <v>54</v>
      </c>
      <c r="C16" s="7" t="s">
        <v>167</v>
      </c>
      <c r="D16" s="36" t="s">
        <v>53</v>
      </c>
      <c r="E16" s="4">
        <v>182</v>
      </c>
      <c r="F16" s="30" t="s">
        <v>45</v>
      </c>
      <c r="G16" s="15">
        <v>-15</v>
      </c>
      <c r="H16" s="15">
        <v>-15.2</v>
      </c>
      <c r="I16" s="15">
        <v>-15</v>
      </c>
      <c r="J16" s="15">
        <v>-21</v>
      </c>
      <c r="K16" s="15">
        <v>-21</v>
      </c>
      <c r="L16" s="15">
        <v>-21</v>
      </c>
    </row>
    <row r="17" spans="1:12" x14ac:dyDescent="0.2">
      <c r="A17" s="20"/>
      <c r="B17" s="35"/>
      <c r="C17" s="13" t="s">
        <v>9</v>
      </c>
      <c r="D17" s="30" t="s">
        <v>10</v>
      </c>
      <c r="E17" s="14"/>
      <c r="F17" s="30"/>
      <c r="G17" s="15">
        <f t="shared" ref="G17:L17" si="3">SUM(G18:G21)</f>
        <v>4425</v>
      </c>
      <c r="H17" s="15">
        <f t="shared" si="3"/>
        <v>5700.1</v>
      </c>
      <c r="I17" s="15">
        <f t="shared" si="3"/>
        <v>5700</v>
      </c>
      <c r="J17" s="15">
        <f t="shared" si="3"/>
        <v>6249</v>
      </c>
      <c r="K17" s="15">
        <f t="shared" si="3"/>
        <v>6867</v>
      </c>
      <c r="L17" s="15">
        <f t="shared" si="3"/>
        <v>7073</v>
      </c>
    </row>
    <row r="18" spans="1:12" ht="51" x14ac:dyDescent="0.2">
      <c r="A18" s="34" t="s">
        <v>212</v>
      </c>
      <c r="B18" s="35" t="s">
        <v>55</v>
      </c>
      <c r="C18" s="13" t="s">
        <v>11</v>
      </c>
      <c r="D18" s="30" t="s">
        <v>12</v>
      </c>
      <c r="E18" s="14">
        <v>182</v>
      </c>
      <c r="F18" s="30" t="s">
        <v>44</v>
      </c>
      <c r="G18" s="15">
        <v>3485</v>
      </c>
      <c r="H18" s="15">
        <v>4563</v>
      </c>
      <c r="I18" s="15">
        <v>4563</v>
      </c>
      <c r="J18" s="15">
        <v>4978</v>
      </c>
      <c r="K18" s="15">
        <v>5127</v>
      </c>
      <c r="L18" s="15">
        <v>5281</v>
      </c>
    </row>
    <row r="19" spans="1:12" ht="51" x14ac:dyDescent="0.2">
      <c r="A19" s="34" t="s">
        <v>213</v>
      </c>
      <c r="B19" s="35" t="s">
        <v>55</v>
      </c>
      <c r="C19" s="13" t="s">
        <v>154</v>
      </c>
      <c r="D19" s="30" t="s">
        <v>34</v>
      </c>
      <c r="E19" s="14">
        <v>182</v>
      </c>
      <c r="F19" s="30" t="s">
        <v>44</v>
      </c>
      <c r="G19" s="15">
        <v>0</v>
      </c>
      <c r="H19" s="15">
        <v>-41.2</v>
      </c>
      <c r="I19" s="15">
        <v>-41</v>
      </c>
      <c r="J19" s="15">
        <v>0</v>
      </c>
      <c r="K19" s="15">
        <v>0</v>
      </c>
      <c r="L19" s="15">
        <v>0</v>
      </c>
    </row>
    <row r="20" spans="1:12" ht="51" x14ac:dyDescent="0.2">
      <c r="A20" s="34" t="s">
        <v>214</v>
      </c>
      <c r="B20" s="35" t="s">
        <v>55</v>
      </c>
      <c r="C20" s="13" t="s">
        <v>155</v>
      </c>
      <c r="D20" s="30" t="s">
        <v>35</v>
      </c>
      <c r="E20" s="14">
        <v>182</v>
      </c>
      <c r="F20" s="30" t="s">
        <v>44</v>
      </c>
      <c r="G20" s="15">
        <v>2</v>
      </c>
      <c r="H20" s="15">
        <v>10</v>
      </c>
      <c r="I20" s="15">
        <v>10</v>
      </c>
      <c r="J20" s="15">
        <v>10</v>
      </c>
      <c r="K20" s="15">
        <v>10</v>
      </c>
      <c r="L20" s="15">
        <v>10</v>
      </c>
    </row>
    <row r="21" spans="1:12" ht="51" x14ac:dyDescent="0.2">
      <c r="A21" s="34" t="s">
        <v>215</v>
      </c>
      <c r="B21" s="35" t="s">
        <v>55</v>
      </c>
      <c r="C21" s="13" t="s">
        <v>169</v>
      </c>
      <c r="D21" s="30" t="s">
        <v>168</v>
      </c>
      <c r="E21" s="14">
        <v>182</v>
      </c>
      <c r="F21" s="30" t="s">
        <v>44</v>
      </c>
      <c r="G21" s="15">
        <v>938</v>
      </c>
      <c r="H21" s="15">
        <v>1168.3</v>
      </c>
      <c r="I21" s="15">
        <v>1168</v>
      </c>
      <c r="J21" s="15">
        <v>1261</v>
      </c>
      <c r="K21" s="15">
        <v>1730</v>
      </c>
      <c r="L21" s="15">
        <v>1782</v>
      </c>
    </row>
    <row r="22" spans="1:12" x14ac:dyDescent="0.2">
      <c r="A22" s="20"/>
      <c r="B22" s="35"/>
      <c r="C22" s="13" t="s">
        <v>13</v>
      </c>
      <c r="D22" s="30" t="s">
        <v>14</v>
      </c>
      <c r="E22" s="14"/>
      <c r="F22" s="30"/>
      <c r="G22" s="15">
        <f>G23</f>
        <v>1285</v>
      </c>
      <c r="H22" s="15">
        <f t="shared" ref="H22:L22" si="4">H23</f>
        <v>1248.5999999999999</v>
      </c>
      <c r="I22" s="15">
        <f t="shared" si="4"/>
        <v>1285</v>
      </c>
      <c r="J22" s="15">
        <f t="shared" si="4"/>
        <v>1380</v>
      </c>
      <c r="K22" s="15">
        <f t="shared" si="4"/>
        <v>1380</v>
      </c>
      <c r="L22" s="15">
        <f t="shared" si="4"/>
        <v>1380</v>
      </c>
    </row>
    <row r="23" spans="1:12" ht="76.5" x14ac:dyDescent="0.2">
      <c r="A23" s="34" t="s">
        <v>216</v>
      </c>
      <c r="B23" s="35" t="s">
        <v>56</v>
      </c>
      <c r="C23" s="13" t="s">
        <v>38</v>
      </c>
      <c r="D23" s="30" t="s">
        <v>170</v>
      </c>
      <c r="E23" s="14">
        <v>182</v>
      </c>
      <c r="F23" s="30" t="s">
        <v>44</v>
      </c>
      <c r="G23" s="15">
        <v>1285</v>
      </c>
      <c r="H23" s="15">
        <v>1248.5999999999999</v>
      </c>
      <c r="I23" s="15">
        <v>1285</v>
      </c>
      <c r="J23" s="15">
        <v>1380</v>
      </c>
      <c r="K23" s="15">
        <v>1380</v>
      </c>
      <c r="L23" s="15">
        <v>1380</v>
      </c>
    </row>
    <row r="24" spans="1:12" ht="38.25" x14ac:dyDescent="0.2">
      <c r="A24" s="20"/>
      <c r="B24" s="35"/>
      <c r="C24" s="13" t="s">
        <v>15</v>
      </c>
      <c r="D24" s="30" t="s">
        <v>16</v>
      </c>
      <c r="E24" s="14"/>
      <c r="F24" s="30"/>
      <c r="G24" s="15">
        <f t="shared" ref="G24:L24" si="5">SUM(G25:G28)</f>
        <v>2148</v>
      </c>
      <c r="H24" s="15">
        <f t="shared" si="5"/>
        <v>1772.8000000000002</v>
      </c>
      <c r="I24" s="15">
        <f t="shared" si="5"/>
        <v>2115.1</v>
      </c>
      <c r="J24" s="15">
        <f t="shared" si="5"/>
        <v>2612</v>
      </c>
      <c r="K24" s="15">
        <f t="shared" si="5"/>
        <v>2050</v>
      </c>
      <c r="L24" s="15">
        <f t="shared" si="5"/>
        <v>2020</v>
      </c>
    </row>
    <row r="25" spans="1:12" ht="127.5" x14ac:dyDescent="0.2">
      <c r="A25" s="34" t="s">
        <v>217</v>
      </c>
      <c r="B25" s="35" t="s">
        <v>59</v>
      </c>
      <c r="C25" s="13" t="s">
        <v>57</v>
      </c>
      <c r="D25" s="35" t="s">
        <v>58</v>
      </c>
      <c r="E25" s="17">
        <v>901</v>
      </c>
      <c r="F25" s="35" t="s">
        <v>46</v>
      </c>
      <c r="G25" s="15">
        <v>800</v>
      </c>
      <c r="H25" s="15">
        <v>580.20000000000005</v>
      </c>
      <c r="I25" s="15">
        <v>800</v>
      </c>
      <c r="J25" s="15">
        <v>1100</v>
      </c>
      <c r="K25" s="15">
        <v>1100</v>
      </c>
      <c r="L25" s="15">
        <v>1100</v>
      </c>
    </row>
    <row r="26" spans="1:12" ht="114.75" x14ac:dyDescent="0.2">
      <c r="A26" s="34" t="s">
        <v>218</v>
      </c>
      <c r="B26" s="35" t="s">
        <v>59</v>
      </c>
      <c r="C26" s="13" t="s">
        <v>99</v>
      </c>
      <c r="D26" s="35" t="s">
        <v>100</v>
      </c>
      <c r="E26" s="17">
        <v>901</v>
      </c>
      <c r="F26" s="35" t="s">
        <v>46</v>
      </c>
      <c r="G26" s="15">
        <v>24</v>
      </c>
      <c r="H26" s="15">
        <v>75.7</v>
      </c>
      <c r="I26" s="15">
        <v>76.099999999999994</v>
      </c>
      <c r="J26" s="15">
        <v>126</v>
      </c>
      <c r="K26" s="15">
        <v>114</v>
      </c>
      <c r="L26" s="15">
        <v>114</v>
      </c>
    </row>
    <row r="27" spans="1:12" ht="114.75" x14ac:dyDescent="0.2">
      <c r="A27" s="34" t="s">
        <v>219</v>
      </c>
      <c r="B27" s="35" t="s">
        <v>59</v>
      </c>
      <c r="C27" s="13" t="s">
        <v>60</v>
      </c>
      <c r="D27" s="35" t="s">
        <v>171</v>
      </c>
      <c r="E27" s="17">
        <v>901</v>
      </c>
      <c r="F27" s="35" t="s">
        <v>46</v>
      </c>
      <c r="G27" s="15">
        <v>1285</v>
      </c>
      <c r="H27" s="15">
        <v>1085.9000000000001</v>
      </c>
      <c r="I27" s="15">
        <v>1200</v>
      </c>
      <c r="J27" s="15">
        <v>1347</v>
      </c>
      <c r="K27" s="15">
        <v>797</v>
      </c>
      <c r="L27" s="15">
        <v>767</v>
      </c>
    </row>
    <row r="28" spans="1:12" ht="114.75" x14ac:dyDescent="0.2">
      <c r="A28" s="34" t="s">
        <v>220</v>
      </c>
      <c r="B28" s="35" t="s">
        <v>59</v>
      </c>
      <c r="C28" s="13" t="s">
        <v>101</v>
      </c>
      <c r="D28" s="35" t="s">
        <v>102</v>
      </c>
      <c r="E28" s="17">
        <v>901</v>
      </c>
      <c r="F28" s="35" t="s">
        <v>46</v>
      </c>
      <c r="G28" s="15">
        <v>39</v>
      </c>
      <c r="H28" s="15">
        <v>31</v>
      </c>
      <c r="I28" s="15">
        <v>39</v>
      </c>
      <c r="J28" s="15">
        <v>39</v>
      </c>
      <c r="K28" s="15">
        <v>39</v>
      </c>
      <c r="L28" s="15">
        <v>39</v>
      </c>
    </row>
    <row r="29" spans="1:12" ht="25.5" x14ac:dyDescent="0.2">
      <c r="A29" s="20"/>
      <c r="B29" s="35"/>
      <c r="C29" s="13" t="s">
        <v>17</v>
      </c>
      <c r="D29" s="30" t="s">
        <v>18</v>
      </c>
      <c r="E29" s="14"/>
      <c r="F29" s="30"/>
      <c r="G29" s="15">
        <f>SUM(G30:G33)</f>
        <v>55</v>
      </c>
      <c r="H29" s="15">
        <f t="shared" ref="H29:L29" si="6">SUM(H30:H33)</f>
        <v>73</v>
      </c>
      <c r="I29" s="15">
        <f t="shared" si="6"/>
        <v>73</v>
      </c>
      <c r="J29" s="15">
        <f t="shared" si="6"/>
        <v>118</v>
      </c>
      <c r="K29" s="15">
        <f t="shared" si="6"/>
        <v>118</v>
      </c>
      <c r="L29" s="15">
        <f t="shared" si="6"/>
        <v>118</v>
      </c>
    </row>
    <row r="30" spans="1:12" ht="76.5" x14ac:dyDescent="0.2">
      <c r="A30" s="34" t="s">
        <v>221</v>
      </c>
      <c r="B30" s="35" t="s">
        <v>61</v>
      </c>
      <c r="C30" s="13" t="s">
        <v>48</v>
      </c>
      <c r="D30" s="30" t="s">
        <v>49</v>
      </c>
      <c r="E30" s="31" t="s">
        <v>62</v>
      </c>
      <c r="F30" s="30" t="s">
        <v>105</v>
      </c>
      <c r="G30" s="15">
        <v>45</v>
      </c>
      <c r="H30" s="15">
        <v>30.9</v>
      </c>
      <c r="I30" s="15">
        <v>30.9</v>
      </c>
      <c r="J30" s="15">
        <v>53</v>
      </c>
      <c r="K30" s="15">
        <v>53</v>
      </c>
      <c r="L30" s="15">
        <v>53</v>
      </c>
    </row>
    <row r="31" spans="1:12" ht="76.5" x14ac:dyDescent="0.2">
      <c r="A31" s="34" t="s">
        <v>222</v>
      </c>
      <c r="B31" s="35" t="s">
        <v>61</v>
      </c>
      <c r="C31" s="13" t="s">
        <v>106</v>
      </c>
      <c r="D31" s="30" t="s">
        <v>107</v>
      </c>
      <c r="E31" s="31" t="s">
        <v>62</v>
      </c>
      <c r="F31" s="30" t="s">
        <v>105</v>
      </c>
      <c r="G31" s="15">
        <v>7</v>
      </c>
      <c r="H31" s="15">
        <v>2.2999999999999998</v>
      </c>
      <c r="I31" s="15">
        <v>2.2999999999999998</v>
      </c>
      <c r="J31" s="15">
        <v>3</v>
      </c>
      <c r="K31" s="15">
        <v>3</v>
      </c>
      <c r="L31" s="15">
        <v>3</v>
      </c>
    </row>
    <row r="32" spans="1:12" ht="76.5" x14ac:dyDescent="0.2">
      <c r="A32" s="34" t="s">
        <v>223</v>
      </c>
      <c r="B32" s="35" t="s">
        <v>61</v>
      </c>
      <c r="C32" s="13" t="s">
        <v>84</v>
      </c>
      <c r="D32" s="30" t="s">
        <v>172</v>
      </c>
      <c r="E32" s="31" t="s">
        <v>62</v>
      </c>
      <c r="F32" s="30" t="s">
        <v>47</v>
      </c>
      <c r="G32" s="15">
        <v>3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</row>
    <row r="33" spans="1:12" ht="76.5" x14ac:dyDescent="0.2">
      <c r="A33" s="34" t="s">
        <v>224</v>
      </c>
      <c r="B33" s="35" t="s">
        <v>61</v>
      </c>
      <c r="C33" s="13" t="s">
        <v>162</v>
      </c>
      <c r="D33" s="30" t="s">
        <v>163</v>
      </c>
      <c r="E33" s="31" t="s">
        <v>62</v>
      </c>
      <c r="F33" s="30" t="s">
        <v>47</v>
      </c>
      <c r="G33" s="15">
        <v>0</v>
      </c>
      <c r="H33" s="15">
        <v>38.799999999999997</v>
      </c>
      <c r="I33" s="15">
        <v>38.799999999999997</v>
      </c>
      <c r="J33" s="15">
        <v>61</v>
      </c>
      <c r="K33" s="15">
        <v>61</v>
      </c>
      <c r="L33" s="15">
        <v>61</v>
      </c>
    </row>
    <row r="34" spans="1:12" ht="25.5" x14ac:dyDescent="0.2">
      <c r="A34" s="20"/>
      <c r="B34" s="35"/>
      <c r="C34" s="13" t="s">
        <v>19</v>
      </c>
      <c r="D34" s="30" t="s">
        <v>20</v>
      </c>
      <c r="E34" s="14"/>
      <c r="F34" s="30"/>
      <c r="G34" s="15">
        <f t="shared" ref="G34:L34" si="7">SUM(G35:G36)</f>
        <v>249</v>
      </c>
      <c r="H34" s="15">
        <f t="shared" si="7"/>
        <v>1345.9</v>
      </c>
      <c r="I34" s="15">
        <f t="shared" si="7"/>
        <v>1350.9</v>
      </c>
      <c r="J34" s="15">
        <f t="shared" si="7"/>
        <v>220</v>
      </c>
      <c r="K34" s="15">
        <f t="shared" si="7"/>
        <v>220</v>
      </c>
      <c r="L34" s="15">
        <f t="shared" si="7"/>
        <v>220</v>
      </c>
    </row>
    <row r="35" spans="1:12" ht="76.5" x14ac:dyDescent="0.2">
      <c r="A35" s="34" t="s">
        <v>225</v>
      </c>
      <c r="B35" s="35" t="s">
        <v>63</v>
      </c>
      <c r="C35" s="13" t="s">
        <v>64</v>
      </c>
      <c r="D35" s="35" t="s">
        <v>66</v>
      </c>
      <c r="E35" s="14">
        <v>913</v>
      </c>
      <c r="F35" s="35" t="s">
        <v>67</v>
      </c>
      <c r="G35" s="15">
        <v>209</v>
      </c>
      <c r="H35" s="15">
        <v>95</v>
      </c>
      <c r="I35" s="15">
        <v>100</v>
      </c>
      <c r="J35" s="16">
        <v>180</v>
      </c>
      <c r="K35" s="16">
        <v>180</v>
      </c>
      <c r="L35" s="16">
        <v>180</v>
      </c>
    </row>
    <row r="36" spans="1:12" ht="89.25" x14ac:dyDescent="0.2">
      <c r="A36" s="34" t="s">
        <v>226</v>
      </c>
      <c r="B36" s="35" t="s">
        <v>63</v>
      </c>
      <c r="C36" s="13" t="s">
        <v>65</v>
      </c>
      <c r="D36" s="35" t="s">
        <v>173</v>
      </c>
      <c r="E36" s="14">
        <v>901</v>
      </c>
      <c r="F36" s="35" t="s">
        <v>46</v>
      </c>
      <c r="G36" s="15">
        <v>40</v>
      </c>
      <c r="H36" s="15">
        <v>1250.9000000000001</v>
      </c>
      <c r="I36" s="15">
        <v>1250.9000000000001</v>
      </c>
      <c r="J36" s="16">
        <v>40</v>
      </c>
      <c r="K36" s="16">
        <v>40</v>
      </c>
      <c r="L36" s="16">
        <v>40</v>
      </c>
    </row>
    <row r="37" spans="1:12" ht="25.5" x14ac:dyDescent="0.2">
      <c r="A37" s="20"/>
      <c r="B37" s="35"/>
      <c r="C37" s="13" t="s">
        <v>21</v>
      </c>
      <c r="D37" s="30" t="s">
        <v>22</v>
      </c>
      <c r="E37" s="14"/>
      <c r="F37" s="30"/>
      <c r="G37" s="15">
        <f t="shared" ref="G37:L37" si="8">SUM(G38:G40)</f>
        <v>265</v>
      </c>
      <c r="H37" s="15">
        <f t="shared" si="8"/>
        <v>247.6</v>
      </c>
      <c r="I37" s="15">
        <f t="shared" si="8"/>
        <v>265</v>
      </c>
      <c r="J37" s="15">
        <f t="shared" si="8"/>
        <v>3345</v>
      </c>
      <c r="K37" s="15">
        <f t="shared" si="8"/>
        <v>300</v>
      </c>
      <c r="L37" s="15">
        <f t="shared" si="8"/>
        <v>300</v>
      </c>
    </row>
    <row r="38" spans="1:12" ht="127.5" x14ac:dyDescent="0.2">
      <c r="A38" s="34" t="s">
        <v>227</v>
      </c>
      <c r="B38" s="35" t="s">
        <v>68</v>
      </c>
      <c r="C38" s="13" t="s">
        <v>69</v>
      </c>
      <c r="D38" s="35" t="s">
        <v>174</v>
      </c>
      <c r="E38" s="17">
        <v>901</v>
      </c>
      <c r="F38" s="35" t="s">
        <v>46</v>
      </c>
      <c r="G38" s="15">
        <v>0</v>
      </c>
      <c r="H38" s="15">
        <v>1</v>
      </c>
      <c r="I38" s="15">
        <v>0</v>
      </c>
      <c r="J38" s="15">
        <v>2980</v>
      </c>
      <c r="K38" s="15">
        <v>0</v>
      </c>
      <c r="L38" s="15">
        <v>0</v>
      </c>
    </row>
    <row r="39" spans="1:12" ht="89.25" x14ac:dyDescent="0.2">
      <c r="A39" s="34" t="s">
        <v>228</v>
      </c>
      <c r="B39" s="35" t="s">
        <v>68</v>
      </c>
      <c r="C39" s="13" t="s">
        <v>70</v>
      </c>
      <c r="D39" s="35" t="s">
        <v>71</v>
      </c>
      <c r="E39" s="14">
        <v>901</v>
      </c>
      <c r="F39" s="35" t="s">
        <v>46</v>
      </c>
      <c r="G39" s="15">
        <v>265</v>
      </c>
      <c r="H39" s="15">
        <v>246.6</v>
      </c>
      <c r="I39" s="15">
        <v>265</v>
      </c>
      <c r="J39" s="15">
        <v>300</v>
      </c>
      <c r="K39" s="15">
        <v>300</v>
      </c>
      <c r="L39" s="15">
        <v>300</v>
      </c>
    </row>
    <row r="40" spans="1:12" ht="89.25" x14ac:dyDescent="0.2">
      <c r="A40" s="34" t="s">
        <v>228</v>
      </c>
      <c r="B40" s="35" t="s">
        <v>68</v>
      </c>
      <c r="C40" s="13" t="s">
        <v>293</v>
      </c>
      <c r="D40" s="35" t="s">
        <v>294</v>
      </c>
      <c r="E40" s="14">
        <v>901</v>
      </c>
      <c r="F40" s="35" t="s">
        <v>46</v>
      </c>
      <c r="G40" s="15">
        <v>0</v>
      </c>
      <c r="H40" s="15">
        <v>0</v>
      </c>
      <c r="I40" s="15">
        <v>0</v>
      </c>
      <c r="J40" s="15">
        <v>65</v>
      </c>
      <c r="K40" s="15">
        <v>0</v>
      </c>
      <c r="L40" s="15">
        <v>0</v>
      </c>
    </row>
    <row r="41" spans="1:12" x14ac:dyDescent="0.2">
      <c r="A41" s="27"/>
      <c r="B41" s="35"/>
      <c r="C41" s="13" t="s">
        <v>23</v>
      </c>
      <c r="D41" s="30" t="s">
        <v>24</v>
      </c>
      <c r="E41" s="14"/>
      <c r="F41" s="30"/>
      <c r="G41" s="15">
        <f t="shared" ref="G41:L41" si="9">SUM(G42:G58)</f>
        <v>549.70000000000005</v>
      </c>
      <c r="H41" s="15">
        <f t="shared" si="9"/>
        <v>2100.6999999999998</v>
      </c>
      <c r="I41" s="15">
        <f t="shared" si="9"/>
        <v>2100.6999999999998</v>
      </c>
      <c r="J41" s="15">
        <f t="shared" si="9"/>
        <v>350.2</v>
      </c>
      <c r="K41" s="15">
        <f t="shared" si="9"/>
        <v>350.2</v>
      </c>
      <c r="L41" s="15">
        <f t="shared" si="9"/>
        <v>350.2</v>
      </c>
    </row>
    <row r="42" spans="1:12" ht="114.75" x14ac:dyDescent="0.2">
      <c r="A42" s="34" t="s">
        <v>229</v>
      </c>
      <c r="B42" s="35" t="s">
        <v>72</v>
      </c>
      <c r="C42" s="13" t="s">
        <v>109</v>
      </c>
      <c r="D42" s="30" t="s">
        <v>110</v>
      </c>
      <c r="E42" s="14">
        <v>825</v>
      </c>
      <c r="F42" s="40" t="s">
        <v>108</v>
      </c>
      <c r="G42" s="15">
        <v>10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</row>
    <row r="43" spans="1:12" ht="114.75" x14ac:dyDescent="0.2">
      <c r="A43" s="34" t="s">
        <v>230</v>
      </c>
      <c r="B43" s="35" t="s">
        <v>72</v>
      </c>
      <c r="C43" s="13" t="s">
        <v>109</v>
      </c>
      <c r="D43" s="30" t="s">
        <v>110</v>
      </c>
      <c r="E43" s="31" t="s">
        <v>78</v>
      </c>
      <c r="F43" s="38" t="s">
        <v>76</v>
      </c>
      <c r="G43" s="15">
        <v>6</v>
      </c>
      <c r="H43" s="15">
        <v>1.1000000000000001</v>
      </c>
      <c r="I43" s="15">
        <v>1.1000000000000001</v>
      </c>
      <c r="J43" s="15">
        <v>1</v>
      </c>
      <c r="K43" s="15">
        <v>1</v>
      </c>
      <c r="L43" s="15">
        <v>1</v>
      </c>
    </row>
    <row r="44" spans="1:12" ht="140.25" x14ac:dyDescent="0.2">
      <c r="A44" s="34" t="s">
        <v>231</v>
      </c>
      <c r="B44" s="35" t="s">
        <v>72</v>
      </c>
      <c r="C44" s="13" t="s">
        <v>111</v>
      </c>
      <c r="D44" s="30" t="s">
        <v>112</v>
      </c>
      <c r="E44" s="14">
        <v>825</v>
      </c>
      <c r="F44" s="40" t="s">
        <v>108</v>
      </c>
      <c r="G44" s="15">
        <v>0</v>
      </c>
      <c r="H44" s="15">
        <v>4.4000000000000004</v>
      </c>
      <c r="I44" s="15">
        <v>4.4000000000000004</v>
      </c>
      <c r="J44" s="15">
        <v>8</v>
      </c>
      <c r="K44" s="15">
        <v>8</v>
      </c>
      <c r="L44" s="15">
        <v>8</v>
      </c>
    </row>
    <row r="45" spans="1:12" ht="140.25" x14ac:dyDescent="0.2">
      <c r="A45" s="34" t="s">
        <v>232</v>
      </c>
      <c r="B45" s="35" t="s">
        <v>72</v>
      </c>
      <c r="C45" s="13" t="s">
        <v>111</v>
      </c>
      <c r="D45" s="30" t="s">
        <v>112</v>
      </c>
      <c r="E45" s="31" t="s">
        <v>78</v>
      </c>
      <c r="F45" s="38" t="s">
        <v>76</v>
      </c>
      <c r="G45" s="15">
        <v>15</v>
      </c>
      <c r="H45" s="15">
        <v>4.9000000000000004</v>
      </c>
      <c r="I45" s="15">
        <v>4.9000000000000004</v>
      </c>
      <c r="J45" s="15">
        <v>9</v>
      </c>
      <c r="K45" s="15">
        <v>9</v>
      </c>
      <c r="L45" s="15">
        <v>9</v>
      </c>
    </row>
    <row r="46" spans="1:12" ht="114.75" x14ac:dyDescent="0.2">
      <c r="A46" s="34" t="s">
        <v>233</v>
      </c>
      <c r="B46" s="35" t="s">
        <v>72</v>
      </c>
      <c r="C46" s="13" t="s">
        <v>113</v>
      </c>
      <c r="D46" s="30" t="s">
        <v>114</v>
      </c>
      <c r="E46" s="14">
        <v>825</v>
      </c>
      <c r="F46" s="40" t="s">
        <v>108</v>
      </c>
      <c r="G46" s="15">
        <v>53</v>
      </c>
      <c r="H46" s="15">
        <v>37.1</v>
      </c>
      <c r="I46" s="15">
        <v>37.1</v>
      </c>
      <c r="J46" s="15">
        <v>45</v>
      </c>
      <c r="K46" s="15">
        <v>45</v>
      </c>
      <c r="L46" s="15">
        <v>45</v>
      </c>
    </row>
    <row r="47" spans="1:12" ht="127.5" x14ac:dyDescent="0.2">
      <c r="A47" s="34" t="s">
        <v>234</v>
      </c>
      <c r="B47" s="35" t="s">
        <v>72</v>
      </c>
      <c r="C47" s="13" t="s">
        <v>115</v>
      </c>
      <c r="D47" s="30" t="s">
        <v>116</v>
      </c>
      <c r="E47" s="14">
        <v>825</v>
      </c>
      <c r="F47" s="40" t="s">
        <v>108</v>
      </c>
      <c r="G47" s="15">
        <v>37</v>
      </c>
      <c r="H47" s="15">
        <v>7</v>
      </c>
      <c r="I47" s="15">
        <v>7</v>
      </c>
      <c r="J47" s="15">
        <v>15</v>
      </c>
      <c r="K47" s="15">
        <v>15</v>
      </c>
      <c r="L47" s="15">
        <v>15</v>
      </c>
    </row>
    <row r="48" spans="1:12" ht="140.25" x14ac:dyDescent="0.2">
      <c r="A48" s="34" t="s">
        <v>235</v>
      </c>
      <c r="B48" s="35" t="s">
        <v>72</v>
      </c>
      <c r="C48" s="13" t="s">
        <v>117</v>
      </c>
      <c r="D48" s="30" t="s">
        <v>118</v>
      </c>
      <c r="E48" s="14">
        <v>825</v>
      </c>
      <c r="F48" s="40" t="s">
        <v>108</v>
      </c>
      <c r="G48" s="15">
        <v>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</row>
    <row r="49" spans="1:12" ht="165.75" x14ac:dyDescent="0.2">
      <c r="A49" s="34" t="s">
        <v>236</v>
      </c>
      <c r="B49" s="35" t="s">
        <v>72</v>
      </c>
      <c r="C49" s="13" t="s">
        <v>119</v>
      </c>
      <c r="D49" s="30" t="s">
        <v>120</v>
      </c>
      <c r="E49" s="14">
        <v>825</v>
      </c>
      <c r="F49" s="40" t="s">
        <v>108</v>
      </c>
      <c r="G49" s="15">
        <v>5</v>
      </c>
      <c r="H49" s="15">
        <v>1.4</v>
      </c>
      <c r="I49" s="15">
        <v>1.4</v>
      </c>
      <c r="J49" s="15">
        <v>2</v>
      </c>
      <c r="K49" s="15">
        <v>2</v>
      </c>
      <c r="L49" s="15">
        <v>2</v>
      </c>
    </row>
    <row r="50" spans="1:12" ht="127.5" x14ac:dyDescent="0.2">
      <c r="A50" s="34" t="s">
        <v>237</v>
      </c>
      <c r="B50" s="35" t="s">
        <v>72</v>
      </c>
      <c r="C50" s="13" t="s">
        <v>121</v>
      </c>
      <c r="D50" s="30" t="s">
        <v>122</v>
      </c>
      <c r="E50" s="14">
        <v>825</v>
      </c>
      <c r="F50" s="40" t="s">
        <v>108</v>
      </c>
      <c r="G50" s="15">
        <v>6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</row>
    <row r="51" spans="1:12" ht="114.75" x14ac:dyDescent="0.2">
      <c r="A51" s="34" t="s">
        <v>238</v>
      </c>
      <c r="B51" s="35" t="s">
        <v>72</v>
      </c>
      <c r="C51" s="13" t="s">
        <v>123</v>
      </c>
      <c r="D51" s="30" t="s">
        <v>124</v>
      </c>
      <c r="E51" s="14">
        <v>825</v>
      </c>
      <c r="F51" s="40" t="s">
        <v>108</v>
      </c>
      <c r="G51" s="15">
        <v>66</v>
      </c>
      <c r="H51" s="15">
        <v>4.8</v>
      </c>
      <c r="I51" s="15">
        <v>4.8</v>
      </c>
      <c r="J51" s="15">
        <v>10</v>
      </c>
      <c r="K51" s="15">
        <v>10</v>
      </c>
      <c r="L51" s="15">
        <v>10</v>
      </c>
    </row>
    <row r="52" spans="1:12" ht="127.5" x14ac:dyDescent="0.2">
      <c r="A52" s="34" t="s">
        <v>239</v>
      </c>
      <c r="B52" s="35" t="s">
        <v>72</v>
      </c>
      <c r="C52" s="13" t="s">
        <v>125</v>
      </c>
      <c r="D52" s="30" t="s">
        <v>175</v>
      </c>
      <c r="E52" s="14">
        <v>825</v>
      </c>
      <c r="F52" s="40" t="s">
        <v>108</v>
      </c>
      <c r="G52" s="15">
        <v>175</v>
      </c>
      <c r="H52" s="15">
        <v>118.5</v>
      </c>
      <c r="I52" s="15">
        <v>118.5</v>
      </c>
      <c r="J52" s="15">
        <v>135</v>
      </c>
      <c r="K52" s="15">
        <v>135</v>
      </c>
      <c r="L52" s="15">
        <v>135</v>
      </c>
    </row>
    <row r="53" spans="1:12" ht="127.5" x14ac:dyDescent="0.2">
      <c r="A53" s="34" t="s">
        <v>240</v>
      </c>
      <c r="B53" s="35" t="s">
        <v>72</v>
      </c>
      <c r="C53" s="13" t="s">
        <v>125</v>
      </c>
      <c r="D53" s="30" t="s">
        <v>175</v>
      </c>
      <c r="E53" s="31" t="s">
        <v>78</v>
      </c>
      <c r="F53" s="38" t="s">
        <v>76</v>
      </c>
      <c r="G53" s="15">
        <v>6</v>
      </c>
      <c r="H53" s="15">
        <v>1.4</v>
      </c>
      <c r="I53" s="15">
        <v>1.4</v>
      </c>
      <c r="J53" s="15">
        <v>5</v>
      </c>
      <c r="K53" s="15">
        <v>5</v>
      </c>
      <c r="L53" s="15">
        <v>5</v>
      </c>
    </row>
    <row r="54" spans="1:12" ht="191.25" x14ac:dyDescent="0.2">
      <c r="A54" s="34" t="s">
        <v>241</v>
      </c>
      <c r="B54" s="35" t="s">
        <v>72</v>
      </c>
      <c r="C54" s="13" t="s">
        <v>132</v>
      </c>
      <c r="D54" s="30" t="s">
        <v>133</v>
      </c>
      <c r="E54" s="14">
        <v>825</v>
      </c>
      <c r="F54" s="40" t="s">
        <v>108</v>
      </c>
      <c r="G54" s="15">
        <v>29.2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</row>
    <row r="55" spans="1:12" ht="102" x14ac:dyDescent="0.2">
      <c r="A55" s="34" t="s">
        <v>242</v>
      </c>
      <c r="B55" s="35" t="s">
        <v>72</v>
      </c>
      <c r="C55" s="13" t="s">
        <v>126</v>
      </c>
      <c r="D55" s="30" t="s">
        <v>127</v>
      </c>
      <c r="E55" s="31" t="s">
        <v>103</v>
      </c>
      <c r="F55" s="35" t="s">
        <v>67</v>
      </c>
      <c r="G55" s="15">
        <v>0</v>
      </c>
      <c r="H55" s="15">
        <v>4</v>
      </c>
      <c r="I55" s="15">
        <v>4</v>
      </c>
      <c r="J55" s="15">
        <v>0</v>
      </c>
      <c r="K55" s="15">
        <v>0</v>
      </c>
      <c r="L55" s="15">
        <v>0</v>
      </c>
    </row>
    <row r="56" spans="1:12" ht="89.25" x14ac:dyDescent="0.2">
      <c r="A56" s="34" t="s">
        <v>243</v>
      </c>
      <c r="B56" s="35" t="s">
        <v>72</v>
      </c>
      <c r="C56" s="13" t="s">
        <v>176</v>
      </c>
      <c r="D56" s="30" t="s">
        <v>177</v>
      </c>
      <c r="E56" s="31" t="s">
        <v>73</v>
      </c>
      <c r="F56" s="35" t="s">
        <v>46</v>
      </c>
      <c r="G56" s="15">
        <v>21.8</v>
      </c>
      <c r="H56" s="15">
        <v>21.8</v>
      </c>
      <c r="I56" s="15">
        <v>21.8</v>
      </c>
      <c r="J56" s="15">
        <v>0</v>
      </c>
      <c r="K56" s="15">
        <v>0</v>
      </c>
      <c r="L56" s="15">
        <v>0</v>
      </c>
    </row>
    <row r="57" spans="1:12" ht="140.25" x14ac:dyDescent="0.2">
      <c r="A57" s="34" t="s">
        <v>244</v>
      </c>
      <c r="B57" s="35" t="s">
        <v>72</v>
      </c>
      <c r="C57" s="13" t="s">
        <v>134</v>
      </c>
      <c r="D57" s="30" t="s">
        <v>178</v>
      </c>
      <c r="E57" s="14">
        <v>831</v>
      </c>
      <c r="F57" s="38" t="s">
        <v>179</v>
      </c>
      <c r="G57" s="15">
        <v>0</v>
      </c>
      <c r="H57" s="15">
        <v>80</v>
      </c>
      <c r="I57" s="15">
        <v>80</v>
      </c>
      <c r="J57" s="15">
        <v>0</v>
      </c>
      <c r="K57" s="15">
        <v>0</v>
      </c>
      <c r="L57" s="15">
        <v>0</v>
      </c>
    </row>
    <row r="58" spans="1:12" ht="140.25" x14ac:dyDescent="0.2">
      <c r="A58" s="34" t="s">
        <v>245</v>
      </c>
      <c r="B58" s="35" t="s">
        <v>72</v>
      </c>
      <c r="C58" s="13" t="s">
        <v>134</v>
      </c>
      <c r="D58" s="30" t="s">
        <v>178</v>
      </c>
      <c r="E58" s="31" t="s">
        <v>135</v>
      </c>
      <c r="F58" s="38" t="s">
        <v>136</v>
      </c>
      <c r="G58" s="15">
        <v>114.7</v>
      </c>
      <c r="H58" s="15">
        <v>1814.3</v>
      </c>
      <c r="I58" s="15">
        <v>1814.3</v>
      </c>
      <c r="J58" s="15">
        <v>120.2</v>
      </c>
      <c r="K58" s="15">
        <v>120.2</v>
      </c>
      <c r="L58" s="15">
        <v>120.2</v>
      </c>
    </row>
    <row r="59" spans="1:12" x14ac:dyDescent="0.2">
      <c r="A59" s="27"/>
      <c r="B59" s="35"/>
      <c r="C59" s="13" t="s">
        <v>25</v>
      </c>
      <c r="D59" s="30" t="s">
        <v>26</v>
      </c>
      <c r="E59" s="14"/>
      <c r="F59" s="30"/>
      <c r="G59" s="16">
        <f>G60+G99+G102</f>
        <v>685512.39999999991</v>
      </c>
      <c r="H59" s="16">
        <f t="shared" ref="H59:L59" si="10">H60+H99+H102</f>
        <v>555328.80000000005</v>
      </c>
      <c r="I59" s="16">
        <f t="shared" si="10"/>
        <v>685512.39999999991</v>
      </c>
      <c r="J59" s="16">
        <f t="shared" si="10"/>
        <v>684858.79999999993</v>
      </c>
      <c r="K59" s="16">
        <f t="shared" si="10"/>
        <v>553188.89999999991</v>
      </c>
      <c r="L59" s="16">
        <f t="shared" si="10"/>
        <v>616018.9</v>
      </c>
    </row>
    <row r="60" spans="1:12" ht="38.25" x14ac:dyDescent="0.2">
      <c r="A60" s="27"/>
      <c r="B60" s="35"/>
      <c r="C60" s="8" t="s">
        <v>27</v>
      </c>
      <c r="D60" s="38" t="s">
        <v>28</v>
      </c>
      <c r="E60" s="9"/>
      <c r="F60" s="38"/>
      <c r="G60" s="10">
        <f t="shared" ref="G60:L60" si="11">G61+G64+G80+G91</f>
        <v>688438.39999999991</v>
      </c>
      <c r="H60" s="10">
        <f t="shared" si="11"/>
        <v>558254.80000000005</v>
      </c>
      <c r="I60" s="10">
        <f t="shared" si="11"/>
        <v>688438.39999999991</v>
      </c>
      <c r="J60" s="10">
        <f t="shared" si="11"/>
        <v>684858.79999999993</v>
      </c>
      <c r="K60" s="10">
        <f t="shared" si="11"/>
        <v>553188.89999999991</v>
      </c>
      <c r="L60" s="10">
        <f t="shared" si="11"/>
        <v>616018.9</v>
      </c>
    </row>
    <row r="61" spans="1:12" s="28" customFormat="1" ht="25.5" x14ac:dyDescent="0.2">
      <c r="A61" s="27"/>
      <c r="B61" s="35"/>
      <c r="C61" s="8" t="s">
        <v>85</v>
      </c>
      <c r="D61" s="38" t="s">
        <v>29</v>
      </c>
      <c r="E61" s="9"/>
      <c r="F61" s="38"/>
      <c r="G61" s="10">
        <f>SUM(G62:G63)</f>
        <v>140382.5</v>
      </c>
      <c r="H61" s="10">
        <f t="shared" ref="H61:L61" si="12">SUM(H62:H63)</f>
        <v>118440.2</v>
      </c>
      <c r="I61" s="10">
        <f t="shared" si="12"/>
        <v>140382.5</v>
      </c>
      <c r="J61" s="10">
        <f t="shared" si="12"/>
        <v>143183.6</v>
      </c>
      <c r="K61" s="10">
        <f t="shared" si="12"/>
        <v>35002.5</v>
      </c>
      <c r="L61" s="10">
        <f t="shared" si="12"/>
        <v>30615</v>
      </c>
    </row>
    <row r="62" spans="1:12" ht="76.5" x14ac:dyDescent="0.2">
      <c r="A62" s="34" t="s">
        <v>246</v>
      </c>
      <c r="B62" s="35" t="s">
        <v>74</v>
      </c>
      <c r="C62" s="8" t="s">
        <v>86</v>
      </c>
      <c r="D62" s="38" t="s">
        <v>141</v>
      </c>
      <c r="E62" s="9">
        <v>992</v>
      </c>
      <c r="F62" s="38" t="s">
        <v>152</v>
      </c>
      <c r="G62" s="10">
        <v>74135.3</v>
      </c>
      <c r="H62" s="10">
        <v>61779</v>
      </c>
      <c r="I62" s="10">
        <v>74135.3</v>
      </c>
      <c r="J62" s="32">
        <v>71990.100000000006</v>
      </c>
      <c r="K62" s="32">
        <v>35002.5</v>
      </c>
      <c r="L62" s="32">
        <v>30615</v>
      </c>
    </row>
    <row r="63" spans="1:12" ht="76.5" x14ac:dyDescent="0.2">
      <c r="A63" s="34" t="s">
        <v>247</v>
      </c>
      <c r="B63" s="35" t="s">
        <v>74</v>
      </c>
      <c r="C63" s="8" t="s">
        <v>87</v>
      </c>
      <c r="D63" s="35" t="s">
        <v>75</v>
      </c>
      <c r="E63" s="9">
        <v>992</v>
      </c>
      <c r="F63" s="38" t="s">
        <v>152</v>
      </c>
      <c r="G63" s="10">
        <v>66247.199999999997</v>
      </c>
      <c r="H63" s="10">
        <v>56661.2</v>
      </c>
      <c r="I63" s="10">
        <v>66247.199999999997</v>
      </c>
      <c r="J63" s="32">
        <v>71193.5</v>
      </c>
      <c r="K63" s="32">
        <v>0</v>
      </c>
      <c r="L63" s="32">
        <v>0</v>
      </c>
    </row>
    <row r="64" spans="1:12" s="28" customFormat="1" ht="38.25" x14ac:dyDescent="0.2">
      <c r="A64" s="27"/>
      <c r="B64" s="35"/>
      <c r="C64" s="8" t="s">
        <v>137</v>
      </c>
      <c r="D64" s="35" t="s">
        <v>30</v>
      </c>
      <c r="E64" s="9"/>
      <c r="F64" s="38"/>
      <c r="G64" s="10">
        <f t="shared" ref="G64:L64" si="13">SUM(G65:G79)</f>
        <v>94083.9</v>
      </c>
      <c r="H64" s="10">
        <f t="shared" si="13"/>
        <v>76723.399999999994</v>
      </c>
      <c r="I64" s="10">
        <f t="shared" si="13"/>
        <v>94083.9</v>
      </c>
      <c r="J64" s="10">
        <f t="shared" si="13"/>
        <v>119458.8</v>
      </c>
      <c r="K64" s="10">
        <f t="shared" si="13"/>
        <v>100599.9</v>
      </c>
      <c r="L64" s="10">
        <f t="shared" si="13"/>
        <v>167540.40000000002</v>
      </c>
    </row>
    <row r="65" spans="1:13" ht="89.25" x14ac:dyDescent="0.2">
      <c r="A65" s="34" t="s">
        <v>248</v>
      </c>
      <c r="B65" s="35" t="s">
        <v>74</v>
      </c>
      <c r="C65" s="8" t="s">
        <v>180</v>
      </c>
      <c r="D65" s="35" t="s">
        <v>181</v>
      </c>
      <c r="E65" s="7">
        <v>913</v>
      </c>
      <c r="F65" s="38" t="s">
        <v>67</v>
      </c>
      <c r="G65" s="10">
        <v>1021.6</v>
      </c>
      <c r="H65" s="10">
        <v>851.5</v>
      </c>
      <c r="I65" s="10">
        <v>1021.6</v>
      </c>
      <c r="J65" s="10">
        <v>1062.4000000000001</v>
      </c>
      <c r="K65" s="10">
        <v>1062.4000000000001</v>
      </c>
      <c r="L65" s="10">
        <v>1289</v>
      </c>
    </row>
    <row r="66" spans="1:13" ht="76.5" x14ac:dyDescent="0.2">
      <c r="A66" s="34" t="s">
        <v>249</v>
      </c>
      <c r="B66" s="35" t="s">
        <v>74</v>
      </c>
      <c r="C66" s="8" t="s">
        <v>182</v>
      </c>
      <c r="D66" s="35" t="s">
        <v>183</v>
      </c>
      <c r="E66" s="7">
        <v>913</v>
      </c>
      <c r="F66" s="38" t="s">
        <v>67</v>
      </c>
      <c r="G66" s="29">
        <v>2323.3000000000002</v>
      </c>
      <c r="H66" s="29">
        <v>2024</v>
      </c>
      <c r="I66" s="29">
        <v>2323.3000000000002</v>
      </c>
      <c r="J66" s="29">
        <v>0</v>
      </c>
      <c r="K66" s="29">
        <v>0</v>
      </c>
      <c r="L66" s="29">
        <v>0</v>
      </c>
    </row>
    <row r="67" spans="1:13" s="28" customFormat="1" ht="89.25" x14ac:dyDescent="0.2">
      <c r="A67" s="34" t="s">
        <v>250</v>
      </c>
      <c r="B67" s="35" t="s">
        <v>74</v>
      </c>
      <c r="C67" s="8" t="s">
        <v>129</v>
      </c>
      <c r="D67" s="18" t="s">
        <v>142</v>
      </c>
      <c r="E67" s="9">
        <v>913</v>
      </c>
      <c r="F67" s="38" t="s">
        <v>67</v>
      </c>
      <c r="G67" s="10">
        <v>6041</v>
      </c>
      <c r="H67" s="10">
        <v>4087.8</v>
      </c>
      <c r="I67" s="10">
        <v>6041</v>
      </c>
      <c r="J67" s="10">
        <v>7051</v>
      </c>
      <c r="K67" s="10">
        <v>7220</v>
      </c>
      <c r="L67" s="10">
        <v>7102</v>
      </c>
    </row>
    <row r="68" spans="1:13" s="28" customFormat="1" ht="89.25" x14ac:dyDescent="0.2">
      <c r="A68" s="34" t="s">
        <v>251</v>
      </c>
      <c r="B68" s="35" t="s">
        <v>74</v>
      </c>
      <c r="C68" s="8" t="s">
        <v>156</v>
      </c>
      <c r="D68" s="18" t="s">
        <v>184</v>
      </c>
      <c r="E68" s="9">
        <v>901</v>
      </c>
      <c r="F68" s="38" t="s">
        <v>153</v>
      </c>
      <c r="G68" s="10">
        <v>1674.4</v>
      </c>
      <c r="H68" s="10">
        <v>1674.4</v>
      </c>
      <c r="I68" s="10">
        <v>1674.4</v>
      </c>
      <c r="J68" s="10">
        <v>0</v>
      </c>
      <c r="K68" s="10">
        <v>0</v>
      </c>
      <c r="L68" s="10">
        <v>0</v>
      </c>
    </row>
    <row r="69" spans="1:13" s="28" customFormat="1" ht="76.5" x14ac:dyDescent="0.2">
      <c r="A69" s="34" t="s">
        <v>252</v>
      </c>
      <c r="B69" s="35" t="s">
        <v>74</v>
      </c>
      <c r="C69" s="8" t="s">
        <v>89</v>
      </c>
      <c r="D69" s="19" t="s">
        <v>185</v>
      </c>
      <c r="E69" s="9">
        <v>992</v>
      </c>
      <c r="F69" s="38" t="s">
        <v>152</v>
      </c>
      <c r="G69" s="10">
        <v>255.4</v>
      </c>
      <c r="H69" s="10">
        <v>255.4</v>
      </c>
      <c r="I69" s="10">
        <v>255.4</v>
      </c>
      <c r="J69" s="10">
        <v>125.8</v>
      </c>
      <c r="K69" s="10">
        <v>0</v>
      </c>
      <c r="L69" s="10">
        <v>0</v>
      </c>
    </row>
    <row r="70" spans="1:13" ht="91.5" customHeight="1" x14ac:dyDescent="0.2">
      <c r="A70" s="34" t="s">
        <v>253</v>
      </c>
      <c r="B70" s="35" t="s">
        <v>74</v>
      </c>
      <c r="C70" s="8" t="s">
        <v>90</v>
      </c>
      <c r="D70" s="18" t="s">
        <v>140</v>
      </c>
      <c r="E70" s="9">
        <v>901</v>
      </c>
      <c r="F70" s="38" t="s">
        <v>153</v>
      </c>
      <c r="G70" s="10">
        <v>588.4</v>
      </c>
      <c r="H70" s="10">
        <v>588.4</v>
      </c>
      <c r="I70" s="10">
        <v>588.4</v>
      </c>
      <c r="J70" s="10">
        <v>0</v>
      </c>
      <c r="K70" s="10">
        <v>0</v>
      </c>
      <c r="L70" s="10">
        <v>0</v>
      </c>
    </row>
    <row r="71" spans="1:13" s="28" customFormat="1" ht="89.25" x14ac:dyDescent="0.2">
      <c r="A71" s="34" t="s">
        <v>254</v>
      </c>
      <c r="B71" s="35" t="s">
        <v>74</v>
      </c>
      <c r="C71" s="7" t="s">
        <v>104</v>
      </c>
      <c r="D71" s="35" t="s">
        <v>139</v>
      </c>
      <c r="E71" s="9">
        <v>901</v>
      </c>
      <c r="F71" s="38" t="s">
        <v>153</v>
      </c>
      <c r="G71" s="10">
        <v>193.9</v>
      </c>
      <c r="H71" s="10">
        <v>193.9</v>
      </c>
      <c r="I71" s="10">
        <v>193.9</v>
      </c>
      <c r="J71" s="10">
        <v>175.2</v>
      </c>
      <c r="K71" s="10">
        <v>0</v>
      </c>
      <c r="L71" s="10">
        <v>0</v>
      </c>
    </row>
    <row r="72" spans="1:13" s="28" customFormat="1" ht="89.25" x14ac:dyDescent="0.2">
      <c r="A72" s="34" t="s">
        <v>255</v>
      </c>
      <c r="B72" s="35" t="s">
        <v>74</v>
      </c>
      <c r="C72" s="8" t="s">
        <v>159</v>
      </c>
      <c r="D72" s="18" t="s">
        <v>160</v>
      </c>
      <c r="E72" s="9">
        <v>901</v>
      </c>
      <c r="F72" s="38" t="s">
        <v>153</v>
      </c>
      <c r="G72" s="10">
        <v>504.1</v>
      </c>
      <c r="H72" s="10">
        <v>0</v>
      </c>
      <c r="I72" s="10">
        <v>504.1</v>
      </c>
      <c r="J72" s="10">
        <v>3500</v>
      </c>
      <c r="K72" s="10">
        <v>3500</v>
      </c>
      <c r="L72" s="10">
        <v>3500</v>
      </c>
    </row>
    <row r="73" spans="1:13" s="28" customFormat="1" ht="76.5" x14ac:dyDescent="0.2">
      <c r="A73" s="34" t="s">
        <v>290</v>
      </c>
      <c r="B73" s="35" t="s">
        <v>74</v>
      </c>
      <c r="C73" s="8" t="s">
        <v>291</v>
      </c>
      <c r="D73" s="18" t="s">
        <v>292</v>
      </c>
      <c r="E73" s="9">
        <v>913</v>
      </c>
      <c r="F73" s="38" t="s">
        <v>67</v>
      </c>
      <c r="G73" s="10">
        <v>0</v>
      </c>
      <c r="H73" s="10">
        <v>0</v>
      </c>
      <c r="I73" s="10">
        <v>0</v>
      </c>
      <c r="J73" s="10">
        <v>67385.100000000006</v>
      </c>
      <c r="K73" s="10">
        <v>67385.100000000006</v>
      </c>
      <c r="L73" s="10">
        <v>134194.1</v>
      </c>
    </row>
    <row r="74" spans="1:13" s="28" customFormat="1" ht="89.25" x14ac:dyDescent="0.2">
      <c r="A74" s="34" t="s">
        <v>256</v>
      </c>
      <c r="B74" s="35" t="s">
        <v>74</v>
      </c>
      <c r="C74" s="8" t="s">
        <v>88</v>
      </c>
      <c r="D74" s="18" t="s">
        <v>138</v>
      </c>
      <c r="E74" s="9">
        <v>901</v>
      </c>
      <c r="F74" s="38" t="s">
        <v>153</v>
      </c>
      <c r="G74" s="10">
        <v>9812.2999999999993</v>
      </c>
      <c r="H74" s="10">
        <v>9812.2999999999993</v>
      </c>
      <c r="I74" s="10">
        <v>9812.2999999999993</v>
      </c>
      <c r="J74" s="10">
        <v>4002.3</v>
      </c>
      <c r="K74" s="10">
        <v>1286.7</v>
      </c>
      <c r="L74" s="10">
        <v>1286.7</v>
      </c>
      <c r="M74" s="33"/>
    </row>
    <row r="75" spans="1:13" s="28" customFormat="1" ht="76.5" x14ac:dyDescent="0.2">
      <c r="A75" s="34" t="s">
        <v>257</v>
      </c>
      <c r="B75" s="35" t="s">
        <v>74</v>
      </c>
      <c r="C75" s="8" t="s">
        <v>88</v>
      </c>
      <c r="D75" s="18" t="s">
        <v>138</v>
      </c>
      <c r="E75" s="9">
        <v>913</v>
      </c>
      <c r="F75" s="38" t="s">
        <v>67</v>
      </c>
      <c r="G75" s="10">
        <v>29023.3</v>
      </c>
      <c r="H75" s="10">
        <v>20813.3</v>
      </c>
      <c r="I75" s="10">
        <v>29023.3</v>
      </c>
      <c r="J75" s="10">
        <v>15167.3</v>
      </c>
      <c r="K75" s="10">
        <v>15156</v>
      </c>
      <c r="L75" s="10">
        <v>15178.9</v>
      </c>
    </row>
    <row r="76" spans="1:13" s="28" customFormat="1" ht="76.5" x14ac:dyDescent="0.2">
      <c r="A76" s="34" t="s">
        <v>258</v>
      </c>
      <c r="B76" s="35" t="s">
        <v>74</v>
      </c>
      <c r="C76" s="8" t="s">
        <v>143</v>
      </c>
      <c r="D76" s="18" t="s">
        <v>138</v>
      </c>
      <c r="E76" s="9">
        <v>992</v>
      </c>
      <c r="F76" s="38" t="s">
        <v>152</v>
      </c>
      <c r="G76" s="10">
        <v>42282.5</v>
      </c>
      <c r="H76" s="10">
        <v>36058.699999999997</v>
      </c>
      <c r="I76" s="10">
        <v>42282.5</v>
      </c>
      <c r="J76" s="10">
        <v>20989.7</v>
      </c>
      <c r="K76" s="10">
        <v>4989.7</v>
      </c>
      <c r="L76" s="10">
        <v>4989.7</v>
      </c>
    </row>
    <row r="77" spans="1:13" s="28" customFormat="1" ht="76.5" x14ac:dyDescent="0.2">
      <c r="A77" s="34" t="s">
        <v>259</v>
      </c>
      <c r="B77" s="35" t="s">
        <v>74</v>
      </c>
      <c r="C77" s="8" t="s">
        <v>186</v>
      </c>
      <c r="D77" s="18" t="s">
        <v>189</v>
      </c>
      <c r="E77" s="9">
        <v>992</v>
      </c>
      <c r="F77" s="38" t="s">
        <v>152</v>
      </c>
      <c r="G77" s="10">
        <v>163.19999999999999</v>
      </c>
      <c r="H77" s="10">
        <v>163.19999999999999</v>
      </c>
      <c r="I77" s="10">
        <v>163.19999999999999</v>
      </c>
      <c r="J77" s="10">
        <v>0</v>
      </c>
      <c r="K77" s="10">
        <v>0</v>
      </c>
      <c r="L77" s="10">
        <v>0</v>
      </c>
    </row>
    <row r="78" spans="1:13" s="28" customFormat="1" ht="89.25" x14ac:dyDescent="0.2">
      <c r="A78" s="34" t="s">
        <v>260</v>
      </c>
      <c r="B78" s="35" t="s">
        <v>74</v>
      </c>
      <c r="C78" s="8" t="s">
        <v>187</v>
      </c>
      <c r="D78" s="18" t="s">
        <v>190</v>
      </c>
      <c r="E78" s="9">
        <v>992</v>
      </c>
      <c r="F78" s="38" t="s">
        <v>152</v>
      </c>
      <c r="G78" s="10">
        <v>88.4</v>
      </c>
      <c r="H78" s="10">
        <v>88.4</v>
      </c>
      <c r="I78" s="10">
        <v>88.4</v>
      </c>
      <c r="J78" s="10">
        <v>0</v>
      </c>
      <c r="K78" s="10">
        <v>0</v>
      </c>
      <c r="L78" s="10">
        <v>0</v>
      </c>
    </row>
    <row r="79" spans="1:13" s="28" customFormat="1" ht="89.25" x14ac:dyDescent="0.2">
      <c r="A79" s="34" t="s">
        <v>261</v>
      </c>
      <c r="B79" s="35" t="s">
        <v>74</v>
      </c>
      <c r="C79" s="8" t="s">
        <v>188</v>
      </c>
      <c r="D79" s="18" t="s">
        <v>191</v>
      </c>
      <c r="E79" s="9">
        <v>992</v>
      </c>
      <c r="F79" s="38" t="s">
        <v>152</v>
      </c>
      <c r="G79" s="10">
        <v>112.1</v>
      </c>
      <c r="H79" s="10">
        <v>112.1</v>
      </c>
      <c r="I79" s="10">
        <v>112.1</v>
      </c>
      <c r="J79" s="10">
        <v>0</v>
      </c>
      <c r="K79" s="10">
        <v>0</v>
      </c>
      <c r="L79" s="10">
        <v>0</v>
      </c>
    </row>
    <row r="80" spans="1:13" s="28" customFormat="1" ht="25.5" x14ac:dyDescent="0.2">
      <c r="A80" s="27"/>
      <c r="B80" s="35"/>
      <c r="C80" s="8" t="s">
        <v>144</v>
      </c>
      <c r="D80" s="38" t="s">
        <v>31</v>
      </c>
      <c r="E80" s="9"/>
      <c r="F80" s="38"/>
      <c r="G80" s="10">
        <f t="shared" ref="G80:L80" si="14">SUM(G81:G90)</f>
        <v>403502.39999999997</v>
      </c>
      <c r="H80" s="10">
        <f t="shared" si="14"/>
        <v>333556.40000000002</v>
      </c>
      <c r="I80" s="10">
        <f t="shared" si="14"/>
        <v>403502.39999999997</v>
      </c>
      <c r="J80" s="10">
        <f t="shared" si="14"/>
        <v>398980.99999999994</v>
      </c>
      <c r="K80" s="10">
        <f t="shared" si="14"/>
        <v>394357.39999999991</v>
      </c>
      <c r="L80" s="10">
        <f t="shared" si="14"/>
        <v>394638.6</v>
      </c>
    </row>
    <row r="81" spans="1:12" ht="89.25" x14ac:dyDescent="0.2">
      <c r="A81" s="34" t="s">
        <v>262</v>
      </c>
      <c r="B81" s="35" t="s">
        <v>74</v>
      </c>
      <c r="C81" s="8" t="s">
        <v>91</v>
      </c>
      <c r="D81" s="18" t="s">
        <v>145</v>
      </c>
      <c r="E81" s="9">
        <v>901</v>
      </c>
      <c r="F81" s="38" t="s">
        <v>153</v>
      </c>
      <c r="G81" s="10">
        <v>84390.399999999994</v>
      </c>
      <c r="H81" s="10">
        <v>73831.3</v>
      </c>
      <c r="I81" s="10">
        <v>84390.399999999994</v>
      </c>
      <c r="J81" s="10">
        <v>16661.400000000001</v>
      </c>
      <c r="K81" s="10">
        <v>15932</v>
      </c>
      <c r="L81" s="10">
        <v>15932</v>
      </c>
    </row>
    <row r="82" spans="1:12" ht="76.5" x14ac:dyDescent="0.2">
      <c r="A82" s="34" t="s">
        <v>263</v>
      </c>
      <c r="B82" s="35" t="s">
        <v>74</v>
      </c>
      <c r="C82" s="8" t="s">
        <v>91</v>
      </c>
      <c r="D82" s="18" t="s">
        <v>145</v>
      </c>
      <c r="E82" s="9">
        <v>913</v>
      </c>
      <c r="F82" s="38" t="s">
        <v>67</v>
      </c>
      <c r="G82" s="10">
        <v>269870.7</v>
      </c>
      <c r="H82" s="10">
        <v>223379.4</v>
      </c>
      <c r="I82" s="10">
        <v>269870.7</v>
      </c>
      <c r="J82" s="10">
        <v>261310.6</v>
      </c>
      <c r="K82" s="10">
        <v>261310.6</v>
      </c>
      <c r="L82" s="10">
        <v>261310.6</v>
      </c>
    </row>
    <row r="83" spans="1:12" ht="76.5" x14ac:dyDescent="0.2">
      <c r="A83" s="34" t="s">
        <v>264</v>
      </c>
      <c r="B83" s="35" t="s">
        <v>74</v>
      </c>
      <c r="C83" s="8" t="s">
        <v>91</v>
      </c>
      <c r="D83" s="18" t="s">
        <v>145</v>
      </c>
      <c r="E83" s="9">
        <v>992</v>
      </c>
      <c r="F83" s="38" t="s">
        <v>152</v>
      </c>
      <c r="G83" s="10">
        <v>15878.2</v>
      </c>
      <c r="H83" s="10">
        <v>13303</v>
      </c>
      <c r="I83" s="10">
        <v>15878.2</v>
      </c>
      <c r="J83" s="10">
        <v>16274.5</v>
      </c>
      <c r="K83" s="10">
        <v>16304.8</v>
      </c>
      <c r="L83" s="10">
        <v>16353.2</v>
      </c>
    </row>
    <row r="84" spans="1:12" ht="89.25" x14ac:dyDescent="0.2">
      <c r="A84" s="34" t="s">
        <v>265</v>
      </c>
      <c r="B84" s="35" t="s">
        <v>74</v>
      </c>
      <c r="C84" s="8" t="s">
        <v>94</v>
      </c>
      <c r="D84" s="18" t="s">
        <v>192</v>
      </c>
      <c r="E84" s="9">
        <v>901</v>
      </c>
      <c r="F84" s="38" t="s">
        <v>153</v>
      </c>
      <c r="G84" s="10">
        <v>18347.7</v>
      </c>
      <c r="H84" s="10">
        <v>12690</v>
      </c>
      <c r="I84" s="10">
        <v>18347.7</v>
      </c>
      <c r="J84" s="10">
        <v>21688.3</v>
      </c>
      <c r="K84" s="10">
        <v>21688.3</v>
      </c>
      <c r="L84" s="10">
        <v>21688.3</v>
      </c>
    </row>
    <row r="85" spans="1:12" ht="89.25" x14ac:dyDescent="0.2">
      <c r="A85" s="34" t="s">
        <v>266</v>
      </c>
      <c r="B85" s="35" t="s">
        <v>74</v>
      </c>
      <c r="C85" s="8" t="s">
        <v>95</v>
      </c>
      <c r="D85" s="18" t="s">
        <v>146</v>
      </c>
      <c r="E85" s="9">
        <v>901</v>
      </c>
      <c r="F85" s="38" t="s">
        <v>153</v>
      </c>
      <c r="G85" s="10">
        <v>24.1</v>
      </c>
      <c r="H85" s="10">
        <v>24.1</v>
      </c>
      <c r="I85" s="10">
        <v>24.1</v>
      </c>
      <c r="J85" s="10">
        <v>25.1</v>
      </c>
      <c r="K85" s="10">
        <v>25.1</v>
      </c>
      <c r="L85" s="10">
        <v>25.1</v>
      </c>
    </row>
    <row r="86" spans="1:12" ht="76.5" x14ac:dyDescent="0.2">
      <c r="A86" s="34" t="s">
        <v>267</v>
      </c>
      <c r="B86" s="35" t="s">
        <v>74</v>
      </c>
      <c r="C86" s="8" t="s">
        <v>95</v>
      </c>
      <c r="D86" s="18" t="s">
        <v>146</v>
      </c>
      <c r="E86" s="9">
        <v>992</v>
      </c>
      <c r="F86" s="38" t="s">
        <v>152</v>
      </c>
      <c r="G86" s="10">
        <v>5284.3</v>
      </c>
      <c r="H86" s="10">
        <v>965.9</v>
      </c>
      <c r="I86" s="10">
        <v>5284.3</v>
      </c>
      <c r="J86" s="10">
        <v>4482.1000000000004</v>
      </c>
      <c r="K86" s="10">
        <v>4403.3</v>
      </c>
      <c r="L86" s="10">
        <v>4420.2</v>
      </c>
    </row>
    <row r="87" spans="1:12" ht="89.25" x14ac:dyDescent="0.2">
      <c r="A87" s="34" t="s">
        <v>268</v>
      </c>
      <c r="B87" s="35" t="s">
        <v>74</v>
      </c>
      <c r="C87" s="8" t="s">
        <v>93</v>
      </c>
      <c r="D87" s="18" t="s">
        <v>193</v>
      </c>
      <c r="E87" s="9">
        <v>992</v>
      </c>
      <c r="F87" s="38" t="s">
        <v>152</v>
      </c>
      <c r="G87" s="10">
        <v>1975.8</v>
      </c>
      <c r="H87" s="10">
        <v>1631.5</v>
      </c>
      <c r="I87" s="10">
        <v>1975.8</v>
      </c>
      <c r="J87" s="10">
        <v>2392</v>
      </c>
      <c r="K87" s="10">
        <v>2640.7</v>
      </c>
      <c r="L87" s="10">
        <v>2893.3</v>
      </c>
    </row>
    <row r="88" spans="1:12" ht="89.25" x14ac:dyDescent="0.2">
      <c r="A88" s="34" t="s">
        <v>269</v>
      </c>
      <c r="B88" s="35" t="s">
        <v>74</v>
      </c>
      <c r="C88" s="8" t="s">
        <v>92</v>
      </c>
      <c r="D88" s="35" t="s">
        <v>147</v>
      </c>
      <c r="E88" s="9">
        <v>901</v>
      </c>
      <c r="F88" s="38" t="s">
        <v>153</v>
      </c>
      <c r="G88" s="10">
        <v>2.2000000000000002</v>
      </c>
      <c r="H88" s="10">
        <v>2.2000000000000002</v>
      </c>
      <c r="I88" s="10">
        <v>2.2000000000000002</v>
      </c>
      <c r="J88" s="10">
        <v>3.8</v>
      </c>
      <c r="K88" s="10">
        <v>3.8</v>
      </c>
      <c r="L88" s="10">
        <v>66</v>
      </c>
    </row>
    <row r="89" spans="1:12" ht="89.25" x14ac:dyDescent="0.2">
      <c r="A89" s="34" t="s">
        <v>270</v>
      </c>
      <c r="B89" s="35" t="s">
        <v>74</v>
      </c>
      <c r="C89" s="8" t="s">
        <v>194</v>
      </c>
      <c r="D89" s="35" t="s">
        <v>195</v>
      </c>
      <c r="E89" s="9">
        <v>901</v>
      </c>
      <c r="F89" s="38" t="s">
        <v>153</v>
      </c>
      <c r="G89" s="10">
        <v>7729</v>
      </c>
      <c r="H89" s="10">
        <v>7729</v>
      </c>
      <c r="I89" s="10">
        <v>7729</v>
      </c>
      <c r="J89" s="10">
        <v>0</v>
      </c>
      <c r="K89" s="10">
        <v>0</v>
      </c>
      <c r="L89" s="10">
        <v>0</v>
      </c>
    </row>
    <row r="90" spans="1:12" ht="89.25" x14ac:dyDescent="0.2">
      <c r="A90" s="34" t="s">
        <v>270</v>
      </c>
      <c r="B90" s="35" t="s">
        <v>74</v>
      </c>
      <c r="C90" s="8" t="s">
        <v>295</v>
      </c>
      <c r="D90" s="35" t="s">
        <v>296</v>
      </c>
      <c r="E90" s="9">
        <v>901</v>
      </c>
      <c r="F90" s="38" t="s">
        <v>153</v>
      </c>
      <c r="G90" s="10">
        <v>0</v>
      </c>
      <c r="H90" s="10">
        <v>0</v>
      </c>
      <c r="I90" s="10">
        <v>0</v>
      </c>
      <c r="J90" s="10">
        <v>76143.199999999997</v>
      </c>
      <c r="K90" s="10">
        <v>72048.800000000003</v>
      </c>
      <c r="L90" s="10">
        <v>71949.899999999994</v>
      </c>
    </row>
    <row r="91" spans="1:12" s="28" customFormat="1" x14ac:dyDescent="0.2">
      <c r="A91" s="27"/>
      <c r="B91" s="35"/>
      <c r="C91" s="8" t="s">
        <v>148</v>
      </c>
      <c r="D91" s="44" t="s">
        <v>32</v>
      </c>
      <c r="E91" s="45"/>
      <c r="F91" s="44"/>
      <c r="G91" s="12">
        <f>SUM(G92:G98)</f>
        <v>50469.599999999991</v>
      </c>
      <c r="H91" s="12">
        <f t="shared" ref="H91:L91" si="15">SUM(H92:H98)</f>
        <v>29534.799999999999</v>
      </c>
      <c r="I91" s="12">
        <f>SUM(I92:I98)</f>
        <v>50469.599999999991</v>
      </c>
      <c r="J91" s="12">
        <f t="shared" si="15"/>
        <v>23235.4</v>
      </c>
      <c r="K91" s="12">
        <f t="shared" si="15"/>
        <v>23229.1</v>
      </c>
      <c r="L91" s="12">
        <f t="shared" si="15"/>
        <v>23224.9</v>
      </c>
    </row>
    <row r="92" spans="1:12" ht="89.25" x14ac:dyDescent="0.2">
      <c r="A92" s="34" t="s">
        <v>271</v>
      </c>
      <c r="B92" s="35" t="s">
        <v>74</v>
      </c>
      <c r="C92" s="8" t="s">
        <v>96</v>
      </c>
      <c r="D92" s="18" t="s">
        <v>150</v>
      </c>
      <c r="E92" s="9">
        <v>901</v>
      </c>
      <c r="F92" s="38" t="s">
        <v>153</v>
      </c>
      <c r="G92" s="10">
        <v>15.6</v>
      </c>
      <c r="H92" s="10">
        <v>3.8</v>
      </c>
      <c r="I92" s="10">
        <v>15.6</v>
      </c>
      <c r="J92" s="10">
        <v>0</v>
      </c>
      <c r="K92" s="10">
        <v>0</v>
      </c>
      <c r="L92" s="10">
        <v>0</v>
      </c>
    </row>
    <row r="93" spans="1:12" ht="89.25" x14ac:dyDescent="0.2">
      <c r="A93" s="34" t="s">
        <v>272</v>
      </c>
      <c r="B93" s="35" t="s">
        <v>74</v>
      </c>
      <c r="C93" s="8" t="s">
        <v>96</v>
      </c>
      <c r="D93" s="18" t="s">
        <v>150</v>
      </c>
      <c r="E93" s="11" t="s">
        <v>149</v>
      </c>
      <c r="F93" s="38" t="s">
        <v>152</v>
      </c>
      <c r="G93" s="12">
        <v>4290.8999999999996</v>
      </c>
      <c r="H93" s="12">
        <v>3575.6</v>
      </c>
      <c r="I93" s="12">
        <v>4290.8999999999996</v>
      </c>
      <c r="J93" s="10">
        <v>4290.8999999999996</v>
      </c>
      <c r="K93" s="10">
        <v>4290.8999999999996</v>
      </c>
      <c r="L93" s="10">
        <v>4290.8999999999996</v>
      </c>
    </row>
    <row r="94" spans="1:12" ht="191.25" x14ac:dyDescent="0.2">
      <c r="A94" s="34" t="s">
        <v>273</v>
      </c>
      <c r="B94" s="35" t="s">
        <v>74</v>
      </c>
      <c r="C94" s="8" t="s">
        <v>130</v>
      </c>
      <c r="D94" s="18" t="s">
        <v>196</v>
      </c>
      <c r="E94" s="11" t="s">
        <v>103</v>
      </c>
      <c r="F94" s="38" t="s">
        <v>67</v>
      </c>
      <c r="G94" s="12">
        <v>17295.8</v>
      </c>
      <c r="H94" s="12">
        <v>14180.5</v>
      </c>
      <c r="I94" s="12">
        <v>17295.8</v>
      </c>
      <c r="J94" s="10">
        <v>17137.900000000001</v>
      </c>
      <c r="K94" s="10">
        <v>17131.599999999999</v>
      </c>
      <c r="L94" s="10">
        <v>17127.400000000001</v>
      </c>
    </row>
    <row r="95" spans="1:12" ht="76.5" x14ac:dyDescent="0.2">
      <c r="A95" s="34" t="s">
        <v>274</v>
      </c>
      <c r="B95" s="35" t="s">
        <v>74</v>
      </c>
      <c r="C95" s="8" t="s">
        <v>197</v>
      </c>
      <c r="D95" s="18" t="s">
        <v>198</v>
      </c>
      <c r="E95" s="11" t="s">
        <v>149</v>
      </c>
      <c r="F95" s="38" t="s">
        <v>152</v>
      </c>
      <c r="G95" s="12">
        <v>2000</v>
      </c>
      <c r="H95" s="12">
        <v>2000</v>
      </c>
      <c r="I95" s="12">
        <v>2000</v>
      </c>
      <c r="J95" s="10">
        <v>0</v>
      </c>
      <c r="K95" s="10">
        <v>0</v>
      </c>
      <c r="L95" s="10">
        <v>0</v>
      </c>
    </row>
    <row r="96" spans="1:12" ht="89.25" x14ac:dyDescent="0.2">
      <c r="A96" s="34" t="s">
        <v>275</v>
      </c>
      <c r="B96" s="35" t="s">
        <v>74</v>
      </c>
      <c r="C96" s="8" t="s">
        <v>97</v>
      </c>
      <c r="D96" s="18" t="s">
        <v>77</v>
      </c>
      <c r="E96" s="9">
        <v>901</v>
      </c>
      <c r="F96" s="38" t="s">
        <v>153</v>
      </c>
      <c r="G96" s="12">
        <v>175</v>
      </c>
      <c r="H96" s="12">
        <v>175</v>
      </c>
      <c r="I96" s="12">
        <v>175</v>
      </c>
      <c r="J96" s="10">
        <v>0</v>
      </c>
      <c r="K96" s="10">
        <v>0</v>
      </c>
      <c r="L96" s="10">
        <v>0</v>
      </c>
    </row>
    <row r="97" spans="1:12" ht="76.5" x14ac:dyDescent="0.2">
      <c r="A97" s="34" t="s">
        <v>276</v>
      </c>
      <c r="B97" s="35" t="s">
        <v>74</v>
      </c>
      <c r="C97" s="8" t="s">
        <v>97</v>
      </c>
      <c r="D97" s="18" t="s">
        <v>77</v>
      </c>
      <c r="E97" s="11" t="s">
        <v>103</v>
      </c>
      <c r="F97" s="38" t="s">
        <v>67</v>
      </c>
      <c r="G97" s="12">
        <v>24883.1</v>
      </c>
      <c r="H97" s="12">
        <v>9149.6</v>
      </c>
      <c r="I97" s="12">
        <v>24883.1</v>
      </c>
      <c r="J97" s="10">
        <v>1756.6</v>
      </c>
      <c r="K97" s="10">
        <v>1756.6</v>
      </c>
      <c r="L97" s="10">
        <v>1756.6</v>
      </c>
    </row>
    <row r="98" spans="1:12" ht="76.5" x14ac:dyDescent="0.2">
      <c r="A98" s="34" t="s">
        <v>277</v>
      </c>
      <c r="B98" s="35" t="s">
        <v>74</v>
      </c>
      <c r="C98" s="8" t="s">
        <v>97</v>
      </c>
      <c r="D98" s="18" t="s">
        <v>77</v>
      </c>
      <c r="E98" s="11" t="s">
        <v>149</v>
      </c>
      <c r="F98" s="38" t="s">
        <v>152</v>
      </c>
      <c r="G98" s="12">
        <v>1809.2</v>
      </c>
      <c r="H98" s="12">
        <v>450.3</v>
      </c>
      <c r="I98" s="12">
        <v>1809.2</v>
      </c>
      <c r="J98" s="12">
        <v>50</v>
      </c>
      <c r="K98" s="12">
        <v>50</v>
      </c>
      <c r="L98" s="12">
        <v>50</v>
      </c>
    </row>
    <row r="99" spans="1:12" s="28" customFormat="1" ht="63.75" x14ac:dyDescent="0.2">
      <c r="A99" s="27"/>
      <c r="B99" s="35"/>
      <c r="C99" s="8" t="s">
        <v>199</v>
      </c>
      <c r="D99" s="18" t="s">
        <v>200</v>
      </c>
      <c r="E99" s="11"/>
      <c r="F99" s="38"/>
      <c r="G99" s="12">
        <f>SUM(G100:G101)</f>
        <v>198</v>
      </c>
      <c r="H99" s="12">
        <f>SUM(H100:H101)</f>
        <v>198</v>
      </c>
      <c r="I99" s="12">
        <f>SUM(I100:I101)</f>
        <v>198</v>
      </c>
      <c r="J99" s="12">
        <f t="shared" ref="J99:L99" si="16">SUM(J100:J104)</f>
        <v>0</v>
      </c>
      <c r="K99" s="12">
        <f t="shared" si="16"/>
        <v>0</v>
      </c>
      <c r="L99" s="12">
        <f t="shared" si="16"/>
        <v>0</v>
      </c>
    </row>
    <row r="100" spans="1:12" ht="102" x14ac:dyDescent="0.2">
      <c r="A100" s="34" t="s">
        <v>278</v>
      </c>
      <c r="B100" s="18" t="s">
        <v>81</v>
      </c>
      <c r="C100" s="8" t="s">
        <v>201</v>
      </c>
      <c r="D100" s="19" t="s">
        <v>202</v>
      </c>
      <c r="E100" s="11" t="s">
        <v>103</v>
      </c>
      <c r="F100" s="38" t="s">
        <v>67</v>
      </c>
      <c r="G100" s="12">
        <v>0.7</v>
      </c>
      <c r="H100" s="12">
        <v>0.7</v>
      </c>
      <c r="I100" s="12">
        <v>0.7</v>
      </c>
      <c r="J100" s="10">
        <v>0</v>
      </c>
      <c r="K100" s="10">
        <v>0</v>
      </c>
      <c r="L100" s="10">
        <v>0</v>
      </c>
    </row>
    <row r="101" spans="1:12" ht="102" x14ac:dyDescent="0.2">
      <c r="A101" s="34" t="s">
        <v>279</v>
      </c>
      <c r="B101" s="18" t="s">
        <v>81</v>
      </c>
      <c r="C101" s="8" t="s">
        <v>203</v>
      </c>
      <c r="D101" s="19" t="s">
        <v>204</v>
      </c>
      <c r="E101" s="11" t="s">
        <v>149</v>
      </c>
      <c r="F101" s="38" t="s">
        <v>152</v>
      </c>
      <c r="G101" s="12">
        <v>197.3</v>
      </c>
      <c r="H101" s="12">
        <v>197.3</v>
      </c>
      <c r="I101" s="12">
        <v>197.3</v>
      </c>
      <c r="J101" s="10">
        <v>0</v>
      </c>
      <c r="K101" s="10">
        <v>0</v>
      </c>
      <c r="L101" s="10">
        <v>0</v>
      </c>
    </row>
    <row r="102" spans="1:12" s="28" customFormat="1" ht="51" x14ac:dyDescent="0.2">
      <c r="A102" s="27"/>
      <c r="B102" s="35"/>
      <c r="C102" s="8" t="s">
        <v>79</v>
      </c>
      <c r="D102" s="18" t="s">
        <v>80</v>
      </c>
      <c r="E102" s="11"/>
      <c r="F102" s="38"/>
      <c r="G102" s="12">
        <f>SUM(G103:G107)</f>
        <v>-3124</v>
      </c>
      <c r="H102" s="12">
        <f t="shared" ref="H102:L102" si="17">SUM(H103:H107)</f>
        <v>-3124</v>
      </c>
      <c r="I102" s="12">
        <f>SUM(I103:I107)</f>
        <v>-3124</v>
      </c>
      <c r="J102" s="12">
        <f t="shared" si="17"/>
        <v>0</v>
      </c>
      <c r="K102" s="12">
        <f t="shared" si="17"/>
        <v>0</v>
      </c>
      <c r="L102" s="12">
        <f t="shared" si="17"/>
        <v>0</v>
      </c>
    </row>
    <row r="103" spans="1:12" ht="102" x14ac:dyDescent="0.2">
      <c r="A103" s="34" t="s">
        <v>280</v>
      </c>
      <c r="B103" s="18" t="s">
        <v>81</v>
      </c>
      <c r="C103" s="8" t="s">
        <v>205</v>
      </c>
      <c r="D103" s="19" t="s">
        <v>206</v>
      </c>
      <c r="E103" s="11" t="s">
        <v>73</v>
      </c>
      <c r="F103" s="38" t="s">
        <v>153</v>
      </c>
      <c r="G103" s="12">
        <v>-265.60000000000002</v>
      </c>
      <c r="H103" s="12">
        <v>-265.60000000000002</v>
      </c>
      <c r="I103" s="12">
        <v>-265.60000000000002</v>
      </c>
      <c r="J103" s="10">
        <v>0</v>
      </c>
      <c r="K103" s="10">
        <v>0</v>
      </c>
      <c r="L103" s="10">
        <v>0</v>
      </c>
    </row>
    <row r="104" spans="1:12" ht="102" x14ac:dyDescent="0.2">
      <c r="A104" s="34" t="s">
        <v>281</v>
      </c>
      <c r="B104" s="18" t="s">
        <v>81</v>
      </c>
      <c r="C104" s="8" t="s">
        <v>157</v>
      </c>
      <c r="D104" s="19" t="s">
        <v>158</v>
      </c>
      <c r="E104" s="11" t="s">
        <v>103</v>
      </c>
      <c r="F104" s="38" t="s">
        <v>67</v>
      </c>
      <c r="G104" s="12">
        <v>-6.6</v>
      </c>
      <c r="H104" s="12">
        <v>-6.6</v>
      </c>
      <c r="I104" s="12">
        <v>-6.6</v>
      </c>
      <c r="J104" s="10">
        <v>0</v>
      </c>
      <c r="K104" s="10">
        <v>0</v>
      </c>
      <c r="L104" s="10">
        <v>0</v>
      </c>
    </row>
    <row r="105" spans="1:12" ht="102" x14ac:dyDescent="0.2">
      <c r="A105" s="34" t="s">
        <v>282</v>
      </c>
      <c r="B105" s="18" t="s">
        <v>81</v>
      </c>
      <c r="C105" s="8" t="s">
        <v>98</v>
      </c>
      <c r="D105" s="19" t="s">
        <v>151</v>
      </c>
      <c r="E105" s="11" t="s">
        <v>73</v>
      </c>
      <c r="F105" s="38" t="s">
        <v>153</v>
      </c>
      <c r="G105" s="12">
        <v>-1243.9000000000001</v>
      </c>
      <c r="H105" s="12">
        <v>-1243.9000000000001</v>
      </c>
      <c r="I105" s="12">
        <v>-1243.9000000000001</v>
      </c>
      <c r="J105" s="10">
        <v>0</v>
      </c>
      <c r="K105" s="10">
        <v>0</v>
      </c>
      <c r="L105" s="10">
        <v>0</v>
      </c>
    </row>
    <row r="106" spans="1:12" ht="102" x14ac:dyDescent="0.2">
      <c r="A106" s="34" t="s">
        <v>283</v>
      </c>
      <c r="B106" s="18" t="s">
        <v>81</v>
      </c>
      <c r="C106" s="8" t="s">
        <v>98</v>
      </c>
      <c r="D106" s="19" t="s">
        <v>151</v>
      </c>
      <c r="E106" s="11" t="s">
        <v>103</v>
      </c>
      <c r="F106" s="38" t="s">
        <v>67</v>
      </c>
      <c r="G106" s="12">
        <v>-1214.2</v>
      </c>
      <c r="H106" s="12">
        <v>-1214.2</v>
      </c>
      <c r="I106" s="12">
        <v>-1214.2</v>
      </c>
      <c r="J106" s="10">
        <v>0</v>
      </c>
      <c r="K106" s="10">
        <v>0</v>
      </c>
      <c r="L106" s="10">
        <v>0</v>
      </c>
    </row>
    <row r="107" spans="1:12" ht="102" x14ac:dyDescent="0.2">
      <c r="A107" s="34" t="s">
        <v>284</v>
      </c>
      <c r="B107" s="18" t="s">
        <v>81</v>
      </c>
      <c r="C107" s="8" t="s">
        <v>98</v>
      </c>
      <c r="D107" s="19" t="s">
        <v>151</v>
      </c>
      <c r="E107" s="11" t="s">
        <v>149</v>
      </c>
      <c r="F107" s="38" t="s">
        <v>152</v>
      </c>
      <c r="G107" s="12">
        <v>-393.7</v>
      </c>
      <c r="H107" s="12">
        <v>-393.7</v>
      </c>
      <c r="I107" s="12">
        <v>-393.7</v>
      </c>
      <c r="J107" s="10">
        <v>0</v>
      </c>
      <c r="K107" s="10">
        <v>0</v>
      </c>
      <c r="L107" s="10">
        <v>0</v>
      </c>
    </row>
    <row r="108" spans="1:12" s="28" customFormat="1" x14ac:dyDescent="0.2">
      <c r="A108" s="27"/>
      <c r="B108" s="27"/>
      <c r="C108" s="46"/>
      <c r="D108" s="30" t="s">
        <v>33</v>
      </c>
      <c r="E108" s="14"/>
      <c r="F108" s="14"/>
      <c r="G108" s="15">
        <f t="shared" ref="G108:L108" si="18">G9+G59</f>
        <v>773129.39999999991</v>
      </c>
      <c r="H108" s="15">
        <f t="shared" si="18"/>
        <v>635223</v>
      </c>
      <c r="I108" s="15">
        <f t="shared" si="18"/>
        <v>777042.39999999991</v>
      </c>
      <c r="J108" s="15">
        <f t="shared" si="18"/>
        <v>795629.79999999993</v>
      </c>
      <c r="K108" s="15">
        <f t="shared" si="18"/>
        <v>667923.89999999991</v>
      </c>
      <c r="L108" s="15">
        <f t="shared" si="18"/>
        <v>737142.9</v>
      </c>
    </row>
    <row r="109" spans="1:12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D110" s="21"/>
      <c r="E110" s="21"/>
      <c r="F110" s="21"/>
      <c r="G110" s="21"/>
      <c r="H110" s="21"/>
      <c r="I110" s="21"/>
    </row>
    <row r="111" spans="1:12" x14ac:dyDescent="0.2">
      <c r="D111" s="21"/>
      <c r="E111" s="21"/>
      <c r="F111" s="21"/>
      <c r="G111" s="21"/>
      <c r="H111" s="21"/>
      <c r="I111" s="21"/>
    </row>
    <row r="112" spans="1:12" x14ac:dyDescent="0.2">
      <c r="D112" s="21"/>
      <c r="E112" s="21"/>
      <c r="F112" s="21"/>
      <c r="G112" s="21"/>
      <c r="H112" s="21"/>
      <c r="I112" s="21"/>
    </row>
    <row r="113" spans="4:9" x14ac:dyDescent="0.2">
      <c r="D113" s="21"/>
      <c r="E113" s="21"/>
      <c r="F113" s="21"/>
      <c r="G113" s="21"/>
      <c r="H113" s="21"/>
      <c r="I113" s="21"/>
    </row>
    <row r="114" spans="4:9" x14ac:dyDescent="0.2">
      <c r="D114" s="21"/>
      <c r="E114" s="21"/>
      <c r="F114" s="21"/>
      <c r="G114" s="21"/>
      <c r="H114" s="21"/>
      <c r="I114" s="21"/>
    </row>
    <row r="115" spans="4:9" x14ac:dyDescent="0.2">
      <c r="D115" s="21"/>
      <c r="E115" s="21"/>
      <c r="F115" s="21"/>
      <c r="G115" s="21"/>
      <c r="H115" s="21"/>
      <c r="I115" s="21"/>
    </row>
  </sheetData>
  <mergeCells count="11">
    <mergeCell ref="G2:L2"/>
    <mergeCell ref="C6:D6"/>
    <mergeCell ref="I6:I7"/>
    <mergeCell ref="K5:L5"/>
    <mergeCell ref="A3:L3"/>
    <mergeCell ref="A6:A7"/>
    <mergeCell ref="B6:B7"/>
    <mergeCell ref="E6:F6"/>
    <mergeCell ref="G6:G7"/>
    <mergeCell ref="H6:H7"/>
    <mergeCell ref="J6:L6"/>
  </mergeCells>
  <pageMargins left="0" right="0" top="0" bottom="0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cp:lastPrinted>2023-11-13T05:14:31Z</cp:lastPrinted>
  <dcterms:created xsi:type="dcterms:W3CDTF">2016-11-11T05:12:09Z</dcterms:created>
  <dcterms:modified xsi:type="dcterms:W3CDTF">2024-01-16T08:20:04Z</dcterms:modified>
</cp:coreProperties>
</file>