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5" yWindow="180" windowWidth="13650" windowHeight="10830"/>
  </bookViews>
  <sheets>
    <sheet name="Лист1" sheetId="1" r:id="rId1"/>
    <sheet name="Лист3" sheetId="3" r:id="rId2"/>
  </sheets>
  <definedNames>
    <definedName name="_xlnm._FilterDatabase" localSheetId="0" hidden="1">Лист1!$A$8:$M$109</definedName>
  </definedNames>
  <calcPr calcId="145621"/>
</workbook>
</file>

<file path=xl/calcChain.xml><?xml version="1.0" encoding="utf-8"?>
<calcChain xmlns="http://schemas.openxmlformats.org/spreadsheetml/2006/main">
  <c r="L109" i="1" l="1"/>
  <c r="I22" i="1" l="1"/>
  <c r="I38" i="1" l="1"/>
  <c r="J38" i="1"/>
  <c r="K38" i="1"/>
  <c r="L38" i="1"/>
  <c r="G38" i="1"/>
  <c r="H38" i="1"/>
  <c r="H104" i="1" l="1"/>
  <c r="I104" i="1"/>
  <c r="J104" i="1"/>
  <c r="K104" i="1"/>
  <c r="L104" i="1"/>
  <c r="G104" i="1"/>
  <c r="H66" i="1"/>
  <c r="I66" i="1"/>
  <c r="G66" i="1"/>
  <c r="H99" i="1" l="1"/>
  <c r="I99" i="1"/>
  <c r="G99" i="1"/>
  <c r="H88" i="1"/>
  <c r="I88" i="1"/>
  <c r="G88" i="1"/>
  <c r="H63" i="1"/>
  <c r="I63" i="1"/>
  <c r="J63" i="1"/>
  <c r="K63" i="1"/>
  <c r="L63" i="1"/>
  <c r="G63" i="1"/>
  <c r="H42" i="1"/>
  <c r="I42" i="1"/>
  <c r="J42" i="1"/>
  <c r="K42" i="1"/>
  <c r="L42" i="1"/>
  <c r="G42" i="1"/>
  <c r="H34" i="1"/>
  <c r="I34" i="1"/>
  <c r="J34" i="1"/>
  <c r="K34" i="1"/>
  <c r="L34" i="1"/>
  <c r="G34" i="1"/>
  <c r="H30" i="1"/>
  <c r="I30" i="1"/>
  <c r="J30" i="1"/>
  <c r="K30" i="1"/>
  <c r="L30" i="1"/>
  <c r="G30" i="1"/>
  <c r="H24" i="1"/>
  <c r="I24" i="1"/>
  <c r="J24" i="1"/>
  <c r="K24" i="1"/>
  <c r="L24" i="1"/>
  <c r="H22" i="1"/>
  <c r="J22" i="1"/>
  <c r="K22" i="1"/>
  <c r="L22" i="1"/>
  <c r="G22" i="1"/>
  <c r="H17" i="1"/>
  <c r="I17" i="1"/>
  <c r="J17" i="1"/>
  <c r="K17" i="1"/>
  <c r="L17" i="1"/>
  <c r="G17" i="1"/>
  <c r="H12" i="1"/>
  <c r="I12" i="1"/>
  <c r="J12" i="1"/>
  <c r="K12" i="1"/>
  <c r="L12" i="1"/>
  <c r="G12" i="1"/>
  <c r="H10" i="1"/>
  <c r="I10" i="1"/>
  <c r="J10" i="1"/>
  <c r="K10" i="1"/>
  <c r="L10" i="1"/>
  <c r="G10" i="1"/>
  <c r="G24" i="1"/>
  <c r="G9" i="1" l="1"/>
  <c r="J66" i="1" l="1"/>
  <c r="K99" i="1"/>
  <c r="J99" i="1"/>
  <c r="K66" i="1"/>
  <c r="L88" i="1"/>
  <c r="J88" i="1"/>
  <c r="K88" i="1"/>
  <c r="L66" i="1"/>
  <c r="L99" i="1"/>
  <c r="J62" i="1" l="1"/>
  <c r="J61" i="1" s="1"/>
  <c r="K62" i="1"/>
  <c r="K61" i="1" s="1"/>
  <c r="L62" i="1"/>
  <c r="L61" i="1" s="1"/>
  <c r="I62" i="1" l="1"/>
  <c r="I61" i="1" s="1"/>
  <c r="H62" i="1"/>
  <c r="H61" i="1" s="1"/>
  <c r="G62" i="1" l="1"/>
  <c r="G61" i="1" s="1"/>
  <c r="I9" i="1" l="1"/>
  <c r="I109" i="1" s="1"/>
  <c r="L9" i="1"/>
  <c r="K9" i="1"/>
  <c r="J9" i="1"/>
  <c r="J109" i="1" s="1"/>
  <c r="H9" i="1"/>
  <c r="H109" i="1" s="1"/>
  <c r="G109" i="1"/>
  <c r="K109" i="1" l="1"/>
</calcChain>
</file>

<file path=xl/sharedStrings.xml><?xml version="1.0" encoding="utf-8"?>
<sst xmlns="http://schemas.openxmlformats.org/spreadsheetml/2006/main" count="485" uniqueCount="306">
  <si>
    <t>тыс.рублей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</si>
  <si>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</si>
  <si>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</si>
  <si>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</si>
  <si>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</si>
  <si>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</si>
  <si>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</si>
  <si>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</si>
  <si>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</si>
  <si>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</si>
  <si>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</si>
  <si>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</si>
  <si>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</si>
  <si>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1 08 00000 00 0000 000</t>
  </si>
  <si>
    <t>Государственная пошлина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</si>
  <si>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</si>
  <si>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</si>
  <si>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</si>
  <si>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</si>
  <si>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</si>
  <si>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</si>
  <si>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</si>
  <si>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</si>
  <si>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</si>
  <si>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</si>
  <si>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</si>
  <si>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</si>
  <si>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</si>
  <si>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</si>
  <si>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</si>
  <si>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</si>
  <si>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</si>
  <si>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</si>
  <si>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ВСЕГО ДОХОДОВ</t>
  </si>
  <si>
    <t>Единый налог на вмененный доход для отдельных видов деятельности</t>
  </si>
  <si>
    <t xml:space="preserve">Единый сельскохозяйственный налог </t>
  </si>
  <si>
    <t>Номер реестровой записи</t>
  </si>
  <si>
    <t>Наименование группы источников доходов бюджета/наименование источника доходов бюджета</t>
  </si>
  <si>
    <t>1 08 03010 01 0000 110</t>
  </si>
  <si>
    <t>Классификация доходов бюджета</t>
  </si>
  <si>
    <t>код</t>
  </si>
  <si>
    <t xml:space="preserve">наименование </t>
  </si>
  <si>
    <t>Главный администратор доходов бюджета</t>
  </si>
  <si>
    <t>наименование</t>
  </si>
  <si>
    <t>Управление Федеральной налоговой службы России по Томской области</t>
  </si>
  <si>
    <t>Управление Федерального казначейства по Томской области</t>
  </si>
  <si>
    <t>Администрация (исполнительно-распорядительный  орган  муниципального образования)-Администрация Кривошеинского района</t>
  </si>
  <si>
    <t>Управление Федеральной службы по надзору в сфере природопользования (Росприроднадзора) по Томской области</t>
  </si>
  <si>
    <t>1 12 01010 01 0000 120</t>
  </si>
  <si>
    <t>Плата за выбросы загрязняющих веществ в атмосферный воздух стационарными объектами</t>
  </si>
  <si>
    <t xml:space="preserve"> Плата за размещение отходов
 производства и потребления
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</si>
  <si>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</si>
  <si>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</si>
  <si>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</si>
  <si>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</si>
  <si>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Налоговые и неналоговые доходы/Налоги на товары (работы, услуги), реализуемые на территории Российской Федерации</t>
  </si>
  <si>
    <t>Налоговые и неналоговые доходы/Налоги на совокупный доход</t>
  </si>
  <si>
    <t>Налоговые и неналоговые доходы/Государственная пошлина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</si>
  <si>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</si>
  <si>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</si>
  <si>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</si>
  <si>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Налоговые и неналоговые доходы/Доходы от использования имущества, находящегося в государственной и муниципальной собственности</t>
  </si>
  <si>
    <t>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</si>
  <si>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 бюджетных и автономных учреждений)</t>
  </si>
  <si>
    <t>Налоговые и неналоговые доходы/Платежи при пользовании природными ресурсами</t>
  </si>
  <si>
    <t>048</t>
  </si>
  <si>
    <t>Налоговые и неналоговые доходы/Доходы от оказания платных услуг и компенсации затрат государства</t>
  </si>
  <si>
    <t>1 13 01995 05 0000 130</t>
  </si>
  <si>
    <t>1 13 02995 05 0000 130</t>
  </si>
  <si>
    <t>Прочие доходы от  компенсации затрат бюджетов муниципальных районов</t>
  </si>
  <si>
    <t>Прочие доходы от оказания платных услуг (работ) получателями средств бюджетов муниципальных районов</t>
  </si>
  <si>
    <t>муниципальное казённое учреждение "Управление образования Администрации Кривошеинского района Томской области"</t>
  </si>
  <si>
    <t>Налоговые и неналоговые доходы/доходы от продажи материальных и нематериальных активов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</si>
  <si>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</si>
  <si>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</si>
  <si>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</si>
  <si>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</si>
  <si>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Налоговые и неналоговые доходы/штрафы, санкции, возмещение ущерба</t>
  </si>
  <si>
    <t>Управление Министерства внутренних дел Российской Федерации по Томской области</t>
  </si>
  <si>
    <t>901</t>
  </si>
  <si>
    <t>Безвозмездные поступления/Безвозмездные поступления от других бюджетов бюджетной системы Российской Федерации</t>
  </si>
  <si>
    <t>Дотации бюджетам муниципальных районов на поддержку мер по обеспечению сбалансированности бюджетов</t>
  </si>
  <si>
    <t>Департамент по вопросам семьи и детей Томской области</t>
  </si>
  <si>
    <t>Прочие межбюджетные трансферты, передаваемые бюджетам муниципальных районов</t>
  </si>
  <si>
    <t>841</t>
  </si>
  <si>
    <t>2 19 00000 00 0000 000</t>
  </si>
  <si>
    <t>Возврат остатков субсидий, субвенций и иных межбюджетных трансфертов, имеющих целевое значение, прошлых лет</t>
  </si>
  <si>
    <t>Безвозмездные поступления/Возврат остатков субсидий, субвенций и иных межбюджетных трансфертов, имеющих целевое значение, прошлых лет</t>
  </si>
  <si>
    <t xml:space="preserve">Приложение
к Перечню документов и материалов, необходимых для подготовки заключения о соответствии требованиям бюджетного законодательства Российской Федерации внесенного в представительный орган муниципального образования проекта местного бюджета на очередной финансовый год (очередной финансовый год и  на плановый период)
</t>
  </si>
  <si>
    <t>Налоговые и неналоговые доходы/Налоги на прибыль, доходы</t>
  </si>
  <si>
    <t>1 12 01041 01 0000 120</t>
  </si>
  <si>
    <t>2 02 10000 00 0000 150</t>
  </si>
  <si>
    <t>2 02 15001 05 0000 150</t>
  </si>
  <si>
    <t>2 02 15002 05 0000 150</t>
  </si>
  <si>
    <t>2 02 29999 05 0000 150</t>
  </si>
  <si>
    <t>2 02 25519 05 0000 150</t>
  </si>
  <si>
    <t>2 02 25527 05 0000 150</t>
  </si>
  <si>
    <t>2 02 30024 05 0000 150</t>
  </si>
  <si>
    <t>2 02 35120 05 0000 150</t>
  </si>
  <si>
    <t>2 02 35118 05 0000 150</t>
  </si>
  <si>
    <t>2 02 30027 05 0000 150</t>
  </si>
  <si>
    <t>2 02 35082 05 0000 150</t>
  </si>
  <si>
    <t>2 02 40014 05 0000 150</t>
  </si>
  <si>
    <t>2 02 49999 05 0000 150</t>
  </si>
  <si>
    <t>2 19 60010 05 0000 150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</si>
  <si>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</si>
  <si>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</si>
  <si>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</si>
  <si>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</si>
  <si>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1 03 02231 01 0000 110</t>
  </si>
  <si>
    <t>1 03 02241 01 0000 110</t>
  </si>
  <si>
    <t>1 03 02251 01 0000 110</t>
  </si>
  <si>
    <t>1 03 02261 01 0000 110</t>
  </si>
  <si>
    <t>913</t>
  </si>
  <si>
    <t>2 02 25228 05 0000 150</t>
  </si>
  <si>
    <t>2 02 25210 05 0000 150</t>
  </si>
  <si>
    <t>2 02 25576 05 0000 150</t>
  </si>
  <si>
    <t>Управление Федеральной службы по надзору в сфере природопользования (Росприроднадзор) по Томской области</t>
  </si>
  <si>
    <t>1 12 01030 01 0000 120</t>
  </si>
  <si>
    <t>Плата за сбросы загрязняющих веществ в водные объекты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</si>
  <si>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</si>
  <si>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 года, подлежащие зачислению в бюджет муниципального образования по нормативам, действовавшим в 2019 году</t>
  </si>
  <si>
    <t>Комитет по обеспечению деятельности мировых судей Томской области</t>
  </si>
  <si>
    <t>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</si>
  <si>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</si>
  <si>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</si>
  <si>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</si>
  <si>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</si>
  <si>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</si>
  <si>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</si>
  <si>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</si>
  <si>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</si>
  <si>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</si>
  <si>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</si>
  <si>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</si>
  <si>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</si>
  <si>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</si>
  <si>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</si>
  <si>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</si>
  <si>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1 16 01203 01 0000 140</t>
  </si>
  <si>
    <t xml:space="preserve"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</t>
  </si>
  <si>
    <t>1 16 07010 05 0000 140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</si>
  <si>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</si>
  <si>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РЕЕСТР ИСТОЧНИКОВ ДОХОДОВ МЕСТНОГО БЮДЖЕТА МУНИЦИПАЛЬНОГО ОБРАЗОВАНИЯ КРИВОШЕИНСКИЙ РАЙОН ТОМСКОЙ ОБЛАСТИ</t>
  </si>
  <si>
    <t>2 02 25304 05 0000 150</t>
  </si>
  <si>
    <t>2 02 45303 05 0000 150</t>
  </si>
  <si>
    <t>Прогноз доходов бюджета</t>
  </si>
  <si>
    <t>на 2023 год</t>
  </si>
  <si>
    <t>на 2024 год</t>
  </si>
  <si>
    <t>1 16 01333 01 0000 140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</si>
  <si>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</si>
  <si>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1 16 11050 01 0000 140</t>
  </si>
  <si>
    <t>838</t>
  </si>
  <si>
    <t>Департамент лесного хозяйства Томской области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</si>
  <si>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</si>
  <si>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</si>
  <si>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2 02 20000 00 0000 150</t>
  </si>
  <si>
    <t>Субсидии бюджетам муниципальных районов на обеспечение комплексного развития сельских территорий</t>
  </si>
  <si>
    <t>Субсидии бюджетам муниципальных районов на государственную поддержку малого и среднего предпринимательства, а также физических лиц, применяющих специальный налоговый режим "Налог на профессиональный доход", в субъектах Российской Федерации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</si>
  <si>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</si>
  <si>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Субсидии бюджетам муниципальных районов на обеспечение образовательных организаций материально-технической базой для внедрения цифровой образовательной среды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</si>
  <si>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</si>
  <si>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2 02 25467 05 0000 150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</si>
  <si>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</si>
  <si>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поддержку отрасли культуры</t>
  </si>
  <si>
    <t>202 29999 05 0000 150</t>
  </si>
  <si>
    <t>Прочие субсидии, на реализацию инициативного проекта "Благоустройство территории кладбища в с. Кривошеино Кривошеинского района Томской области. Установка металического ограждения"</t>
  </si>
  <si>
    <t>Прочие субсидии, на реализацию инициативного проекта "Благоустройство территории кладбища (установка металического ограждения) по адресу: Томская область, Кривошеинский район, село Володино"</t>
  </si>
  <si>
    <t>2 02 30000 00 0000 150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</si>
  <si>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</si>
  <si>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</si>
  <si>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</si>
  <si>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2 02 35304 05 0000 150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</si>
  <si>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</si>
  <si>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</si>
  <si>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2 02 40000 00 0000 150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</si>
  <si>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</si>
  <si>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992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</si>
  <si>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</si>
  <si>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</si>
  <si>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Управление финансов Администрации Кривошеинского района</t>
  </si>
  <si>
    <t>Администрация (исполнительно-распорядительный орган муниципального образования) - Администрация Кривошеинского района</t>
  </si>
  <si>
    <t>101010001001696360000220001</t>
  </si>
  <si>
    <t>103010002001696360000220001</t>
  </si>
  <si>
    <t>103010002002696360000220001</t>
  </si>
  <si>
    <t>103010002003696360000220001</t>
  </si>
  <si>
    <t>103010002004696360000220001</t>
  </si>
  <si>
    <t>105000003001696360000220001</t>
  </si>
  <si>
    <t>108010007001696360000220001</t>
  </si>
  <si>
    <t>111050008001696360000220001</t>
  </si>
  <si>
    <t>111050008002696360000220001</t>
  </si>
  <si>
    <t>111050008003696360000220001</t>
  </si>
  <si>
    <t>113050012001696360000220001</t>
  </si>
  <si>
    <t>202050020001696360000220001</t>
  </si>
  <si>
    <t>202050020002696360000220001</t>
  </si>
  <si>
    <t>202050021001696360000220001</t>
  </si>
  <si>
    <t>202050021002696360000220001</t>
  </si>
  <si>
    <t>202050021003696360000220001</t>
  </si>
  <si>
    <t>202050021004696360000220001</t>
  </si>
  <si>
    <t>202050021005696360000220001</t>
  </si>
  <si>
    <t>202050022001696360000220001</t>
  </si>
  <si>
    <t>202050022002696360000220001</t>
  </si>
  <si>
    <t>202050022003696360000220001</t>
  </si>
  <si>
    <t>202050022004696360000220001</t>
  </si>
  <si>
    <t>202050023001696360000220001</t>
  </si>
  <si>
    <t>202050023002696360000220001</t>
  </si>
  <si>
    <t>202050023003696360000220001</t>
  </si>
  <si>
    <t>202050023004696360000220001</t>
  </si>
  <si>
    <t>202050024001696360000220001</t>
  </si>
  <si>
    <t>202050025001696360000220001</t>
  </si>
  <si>
    <t>202050026001696360000220001</t>
  </si>
  <si>
    <t>202050027001696360000220001</t>
  </si>
  <si>
    <t>1 11 07015 05 0000 120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</si>
  <si>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</si>
  <si>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111050009001696360000220001</t>
  </si>
  <si>
    <t>112010011001696360000220001</t>
  </si>
  <si>
    <t>112010011002696360000220001</t>
  </si>
  <si>
    <t>112010011003696360000220001</t>
  </si>
  <si>
    <t>113050013001696360000220001</t>
  </si>
  <si>
    <t>114050015001696360000220001</t>
  </si>
  <si>
    <t>116010016001696360000220001</t>
  </si>
  <si>
    <t>116010016002696360000220001</t>
  </si>
  <si>
    <t>116010016003696360000220001</t>
  </si>
  <si>
    <t>116010016004696360000220001</t>
  </si>
  <si>
    <t>116010016005696360000220001</t>
  </si>
  <si>
    <t>116010016006696360000220001</t>
  </si>
  <si>
    <t>116010016007696360000220001</t>
  </si>
  <si>
    <t>116010016008696360000220001</t>
  </si>
  <si>
    <t>116010016009696360000220001</t>
  </si>
  <si>
    <t>116010016010696360000220001</t>
  </si>
  <si>
    <t>116010016011696360000220001</t>
  </si>
  <si>
    <t>116010016012696360000220001</t>
  </si>
  <si>
    <t>116010016013696360000220001</t>
  </si>
  <si>
    <t>116050017001696360000220001</t>
  </si>
  <si>
    <t>116050017002696360000220001</t>
  </si>
  <si>
    <t>116010019001696360000220001</t>
  </si>
  <si>
    <t>202050021006696360000220001</t>
  </si>
  <si>
    <t>202050021007696360000220001</t>
  </si>
  <si>
    <t>202050021008696360000220001</t>
  </si>
  <si>
    <t>202050021009696360000220001</t>
  </si>
  <si>
    <t>202050022005696360000220001</t>
  </si>
  <si>
    <t>202050024002696360000220001</t>
  </si>
  <si>
    <t>202050027002696360000220001</t>
  </si>
  <si>
    <t>2 02 25169 05 0000 150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</si>
  <si>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</si>
  <si>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2 02 25511 05 0000 150</t>
  </si>
  <si>
    <t>2 02 25750 05 0000 150</t>
  </si>
  <si>
    <t>Субсидии бюджетам муниципальных районов на реализацию мероприятий по модернизации школьных систем образования</t>
  </si>
  <si>
    <t>202 29999 05 0003 150</t>
  </si>
  <si>
    <t>202 29999 05 0004 150</t>
  </si>
  <si>
    <t>202 29999 05 0005 150</t>
  </si>
  <si>
    <t>2 19 35304 05 0000 150</t>
  </si>
  <si>
    <t>Возврат остатков субвенций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</si>
  <si>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219050028001696360000220001</t>
  </si>
  <si>
    <t>2 19 45303 05 0000 150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</si>
  <si>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</t>
  </si>
  <si>
    <t>219050029001696360000220001</t>
  </si>
  <si>
    <t>202050030001696360000220001</t>
  </si>
  <si>
    <t>202050030002696360000220044</t>
  </si>
  <si>
    <t>202 25599 05 0000 150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</si>
  <si>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</si>
  <si>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Кассовое поступление (по состоянию на 01.11.2022)</t>
  </si>
  <si>
    <t>Оценка исполнения 2022 года</t>
  </si>
  <si>
    <t>на 2025 год</t>
  </si>
  <si>
    <t>1 14 06025 05 0000 430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</si>
  <si>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</si>
  <si>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Федеральная служба по надзору в сфере защиты прав потребителей и благополучия человека</t>
  </si>
  <si>
    <t>План доходов бюджета на 2022 год  (по состоянию на 01.11.2022)</t>
  </si>
  <si>
    <t>2 02 25172 05 0000 150</t>
  </si>
  <si>
    <t>2 02 25179 05 0000 150</t>
  </si>
  <si>
    <t>2 02 25213 05 0000 150</t>
  </si>
  <si>
    <t>2 02 35502 05 0000 150</t>
  </si>
  <si>
    <t>Субсидии бюджетам муниципальных районов на оснащение объектов спортивной инфраструктуры спортивно-технологическим оборудованием</t>
  </si>
  <si>
    <t>Субсидии бюджетам муниципальных районов на проведение комплексных кадастровых работ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</si>
  <si>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</si>
  <si>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Субвенции бюджетам муниципальных районов на стимулирование развития приоритетных подотраслей агропромышленного комплекса и развитие малых форм хозяйствования</t>
  </si>
  <si>
    <t>105010005001696360000220001</t>
  </si>
  <si>
    <t>Налог, взимаемый в связи с применением патентной системы налогообложения</t>
  </si>
  <si>
    <t>1 05 04000 02 0000 110</t>
  </si>
  <si>
    <t>1 05 03000 01 0000 110</t>
  </si>
  <si>
    <t>1 05 02000 02 0000 110</t>
  </si>
  <si>
    <t>105020004001696360000220001</t>
  </si>
  <si>
    <t>105020006001696360000220001</t>
  </si>
  <si>
    <t>111050010001696360000220001</t>
  </si>
  <si>
    <t>114050014001696360000220001</t>
  </si>
  <si>
    <t>113050013002696360000220001</t>
  </si>
  <si>
    <t>114050015002696360000220001</t>
  </si>
  <si>
    <t>116010018001696360000220001</t>
  </si>
  <si>
    <t>116010018002696360000220025</t>
  </si>
  <si>
    <t>202050021010696360000220001</t>
  </si>
  <si>
    <t>202050021011696360000220001</t>
  </si>
  <si>
    <t>202050021012696360000220001</t>
  </si>
  <si>
    <t>202050021013696360000220001</t>
  </si>
  <si>
    <t>202050021014696360000220001</t>
  </si>
  <si>
    <t>202050022006696360000220001</t>
  </si>
  <si>
    <t>202050024003696360000220001</t>
  </si>
  <si>
    <t>202050024005696360000220001</t>
  </si>
  <si>
    <t>202050024006696360000220001</t>
  </si>
  <si>
    <t>202050024007696360000220001</t>
  </si>
  <si>
    <t>Субсидии бюджетам муниципальных
районов на оснащение (обновление
материально-технической базы) оборудованием, средствами обучения и воспитания общеобразовательных
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</si>
  <si>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Субсидии бюджетам муниципальных
районов на проведение мероприятий по обеспечению деятельности советников директора по воспитанию и взаимодействию с детскими
общественными объединениями в
общеобразовательных организациях
</t>
  </si>
  <si>
    <t xml:space="preserve">Субсидии бюджетам муниципальных
районов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
</t>
  </si>
  <si>
    <t>Прочие субсидии бюджетам муниципальных районов</t>
  </si>
  <si>
    <t>2 02 25242 05 0000 150</t>
  </si>
  <si>
    <t>202050021015696360000220001</t>
  </si>
  <si>
    <t>Субсидии бюджетам муниципальных районов на ликвидацию несанкционированных свалок в границах городов и наиболее опасных объектов накопленного экологического вреда окружающей среде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</si>
</sst>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?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Times New Roman CYR"/>
      <charset val="204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0"/>
      <name val="Times New Roman Cyr"/>
      <charset val="204"/>
    </font>
    <font>
      <sz val="10"/>
      <name val="Arial Cyr"/>
      <family val="2"/>
      <charset val="204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0" fillId="0" borderId="0"/>
  </cellStyleXfs>
  <cellXfs count="82">
    <xf numFmtId="0" fontId="0" fillId="0" borderId="0" xfId="0"/>
    <xf numFmtId="0" fontId="5" fillId="0" borderId="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1" fillId="0" borderId="0" xfId="1" applyFont="1" applyFill="1" applyAlignment="1">
      <alignment vertical="center" wrapText="1"/>
    </xf>
    <xf numFmtId="3" fontId="6" fillId="0" borderId="1" xfId="1" applyNumberFormat="1" applyFont="1" applyFill="1" applyBorder="1" applyAlignment="1">
      <alignment vertical="top" wrapText="1"/>
    </xf>
    <xf numFmtId="0" fontId="3" fillId="0" borderId="1" xfId="1" applyFont="1" applyFill="1" applyBorder="1" applyAlignment="1">
      <alignment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top" wrapText="1"/>
    </xf>
    <xf numFmtId="165" fontId="7" fillId="0" borderId="1" xfId="0" applyNumberFormat="1" applyFont="1" applyFill="1" applyBorder="1" applyAlignment="1" applyProtection="1">
      <alignment horizontal="left" vertical="top" wrapText="1"/>
    </xf>
    <xf numFmtId="49" fontId="7" fillId="0" borderId="1" xfId="2" applyNumberFormat="1" applyFont="1" applyFill="1" applyBorder="1" applyAlignment="1">
      <alignment horizontal="center" vertical="center" wrapText="1"/>
    </xf>
    <xf numFmtId="164" fontId="7" fillId="0" borderId="1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1" fontId="8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top" wrapText="1"/>
    </xf>
    <xf numFmtId="164" fontId="9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3" fontId="6" fillId="0" borderId="1" xfId="1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165" fontId="7" fillId="0" borderId="1" xfId="0" applyNumberFormat="1" applyFont="1" applyFill="1" applyBorder="1" applyAlignment="1" applyProtection="1">
      <alignment horizontal="left" vertical="center" wrapText="1"/>
    </xf>
    <xf numFmtId="9" fontId="6" fillId="0" borderId="1" xfId="2" applyFont="1" applyFill="1" applyBorder="1" applyAlignment="1">
      <alignment vertical="center" wrapText="1"/>
    </xf>
    <xf numFmtId="9" fontId="6" fillId="0" borderId="1" xfId="2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3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left" vertical="top" wrapText="1"/>
    </xf>
    <xf numFmtId="1" fontId="8" fillId="0" borderId="1" xfId="1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top"/>
    </xf>
    <xf numFmtId="49" fontId="7" fillId="0" borderId="1" xfId="0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vertical="top" wrapText="1"/>
    </xf>
    <xf numFmtId="164" fontId="7" fillId="0" borderId="1" xfId="1" applyNumberFormat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164" fontId="13" fillId="0" borderId="0" xfId="0" applyNumberFormat="1" applyFont="1" applyFill="1" applyAlignment="1">
      <alignment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top" wrapText="1"/>
    </xf>
    <xf numFmtId="0" fontId="4" fillId="0" borderId="1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4" xfId="3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16"/>
  <sheetViews>
    <sheetView tabSelected="1" topLeftCell="A106" zoomScale="80" zoomScaleNormal="80" workbookViewId="0">
      <selection activeCell="L110" sqref="L110"/>
    </sheetView>
  </sheetViews>
  <sheetFormatPr defaultRowHeight="12.75" x14ac:dyDescent="0.2"/>
  <cols>
    <col min="1" max="1" width="30.140625" style="45" customWidth="1"/>
    <col min="2" max="2" width="16.28515625" style="45" customWidth="1"/>
    <col min="3" max="3" width="24.140625" style="45" customWidth="1"/>
    <col min="4" max="4" width="34.28515625" style="46" customWidth="1"/>
    <col min="5" max="5" width="6.28515625" style="47" customWidth="1"/>
    <col min="6" max="6" width="26.85546875" style="48" customWidth="1"/>
    <col min="7" max="7" width="14.85546875" style="47" customWidth="1"/>
    <col min="8" max="8" width="14" style="47" customWidth="1"/>
    <col min="9" max="9" width="13.28515625" style="47" customWidth="1"/>
    <col min="10" max="10" width="10.28515625" style="45" customWidth="1"/>
    <col min="11" max="11" width="10.7109375" style="45" customWidth="1"/>
    <col min="12" max="12" width="10.42578125" style="45" customWidth="1"/>
    <col min="13" max="13" width="18.140625" style="45" customWidth="1"/>
    <col min="14" max="16384" width="9.140625" style="45"/>
  </cols>
  <sheetData>
    <row r="2" spans="1:12" ht="105.75" customHeight="1" x14ac:dyDescent="0.2">
      <c r="D2" s="45"/>
      <c r="E2" s="49"/>
      <c r="F2" s="49"/>
      <c r="G2" s="74" t="s">
        <v>88</v>
      </c>
      <c r="H2" s="74"/>
      <c r="I2" s="74"/>
      <c r="J2" s="74"/>
      <c r="K2" s="74"/>
      <c r="L2" s="74"/>
    </row>
    <row r="3" spans="1:12" ht="17.25" customHeight="1" x14ac:dyDescent="0.2">
      <c r="A3" s="77" t="s">
        <v>143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12" x14ac:dyDescent="0.2">
      <c r="C4" s="4"/>
      <c r="D4" s="4"/>
      <c r="E4" s="1"/>
      <c r="F4" s="1"/>
      <c r="G4" s="1"/>
      <c r="H4" s="1"/>
      <c r="I4" s="1"/>
      <c r="J4" s="4"/>
      <c r="K4" s="4"/>
      <c r="L4" s="4"/>
    </row>
    <row r="5" spans="1:12" x14ac:dyDescent="0.2">
      <c r="C5" s="8"/>
      <c r="D5" s="13"/>
      <c r="E5" s="9"/>
      <c r="F5" s="10"/>
      <c r="G5" s="9"/>
      <c r="H5" s="9"/>
      <c r="I5" s="9"/>
      <c r="J5" s="8"/>
      <c r="K5" s="76" t="s">
        <v>0</v>
      </c>
      <c r="L5" s="76"/>
    </row>
    <row r="6" spans="1:12" ht="27" customHeight="1" x14ac:dyDescent="0.2">
      <c r="A6" s="78" t="s">
        <v>36</v>
      </c>
      <c r="B6" s="78" t="s">
        <v>37</v>
      </c>
      <c r="C6" s="75" t="s">
        <v>39</v>
      </c>
      <c r="D6" s="75"/>
      <c r="E6" s="75" t="s">
        <v>42</v>
      </c>
      <c r="F6" s="75"/>
      <c r="G6" s="75" t="s">
        <v>267</v>
      </c>
      <c r="H6" s="75" t="s">
        <v>261</v>
      </c>
      <c r="I6" s="75" t="s">
        <v>262</v>
      </c>
      <c r="J6" s="79" t="s">
        <v>146</v>
      </c>
      <c r="K6" s="80"/>
      <c r="L6" s="81"/>
    </row>
    <row r="7" spans="1:12" ht="36" customHeight="1" x14ac:dyDescent="0.2">
      <c r="A7" s="78"/>
      <c r="B7" s="78"/>
      <c r="C7" s="68" t="s">
        <v>40</v>
      </c>
      <c r="D7" s="68" t="s">
        <v>41</v>
      </c>
      <c r="E7" s="68" t="s">
        <v>40</v>
      </c>
      <c r="F7" s="70" t="s">
        <v>43</v>
      </c>
      <c r="G7" s="75"/>
      <c r="H7" s="75"/>
      <c r="I7" s="75"/>
      <c r="J7" s="71" t="s">
        <v>147</v>
      </c>
      <c r="K7" s="71" t="s">
        <v>148</v>
      </c>
      <c r="L7" s="71" t="s">
        <v>263</v>
      </c>
    </row>
    <row r="8" spans="1:12" s="47" customFormat="1" x14ac:dyDescent="0.2">
      <c r="A8" s="50">
        <v>1</v>
      </c>
      <c r="B8" s="50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</row>
    <row r="9" spans="1:12" ht="25.5" x14ac:dyDescent="0.2">
      <c r="A9" s="44"/>
      <c r="B9" s="44"/>
      <c r="C9" s="27" t="s">
        <v>1</v>
      </c>
      <c r="D9" s="26" t="s">
        <v>2</v>
      </c>
      <c r="E9" s="2"/>
      <c r="F9" s="2"/>
      <c r="G9" s="7">
        <f t="shared" ref="G9:L9" si="0">G10+G12+G17+G22+G24+G30+G34+G38+G42</f>
        <v>85689</v>
      </c>
      <c r="H9" s="7">
        <f t="shared" si="0"/>
        <v>81173.3</v>
      </c>
      <c r="I9" s="7">
        <f t="shared" si="0"/>
        <v>90401.3</v>
      </c>
      <c r="J9" s="7">
        <f t="shared" si="0"/>
        <v>87617</v>
      </c>
      <c r="K9" s="7">
        <f t="shared" si="0"/>
        <v>88010</v>
      </c>
      <c r="L9" s="7">
        <f t="shared" si="0"/>
        <v>94192</v>
      </c>
    </row>
    <row r="10" spans="1:12" x14ac:dyDescent="0.2">
      <c r="A10" s="44"/>
      <c r="B10" s="44"/>
      <c r="C10" s="27" t="s">
        <v>3</v>
      </c>
      <c r="D10" s="28" t="s">
        <v>4</v>
      </c>
      <c r="E10" s="2"/>
      <c r="F10" s="2"/>
      <c r="G10" s="7">
        <f>G11</f>
        <v>76427.5</v>
      </c>
      <c r="H10" s="7">
        <f t="shared" ref="H10:L10" si="1">H11</f>
        <v>67485.600000000006</v>
      </c>
      <c r="I10" s="7">
        <f t="shared" si="1"/>
        <v>76427.5</v>
      </c>
      <c r="J10" s="7">
        <f t="shared" si="1"/>
        <v>78347.3</v>
      </c>
      <c r="K10" s="7">
        <f t="shared" si="1"/>
        <v>79283.3</v>
      </c>
      <c r="L10" s="7">
        <f t="shared" si="1"/>
        <v>85507.7</v>
      </c>
    </row>
    <row r="11" spans="1:12" ht="51" x14ac:dyDescent="0.2">
      <c r="A11" s="72" t="s">
        <v>182</v>
      </c>
      <c r="B11" s="51" t="s">
        <v>89</v>
      </c>
      <c r="C11" s="29" t="s">
        <v>5</v>
      </c>
      <c r="D11" s="57" t="s">
        <v>6</v>
      </c>
      <c r="E11" s="30">
        <v>182</v>
      </c>
      <c r="F11" s="30" t="s">
        <v>44</v>
      </c>
      <c r="G11" s="31">
        <v>76427.5</v>
      </c>
      <c r="H11" s="31">
        <v>67485.600000000006</v>
      </c>
      <c r="I11" s="31">
        <v>76427.5</v>
      </c>
      <c r="J11" s="31">
        <v>78347.3</v>
      </c>
      <c r="K11" s="31">
        <v>79283.3</v>
      </c>
      <c r="L11" s="31">
        <v>85507.7</v>
      </c>
    </row>
    <row r="12" spans="1:12" ht="38.25" x14ac:dyDescent="0.2">
      <c r="A12" s="44"/>
      <c r="B12" s="51"/>
      <c r="C12" s="27" t="s">
        <v>7</v>
      </c>
      <c r="D12" s="32" t="s">
        <v>8</v>
      </c>
      <c r="E12" s="2"/>
      <c r="F12" s="2"/>
      <c r="G12" s="7">
        <f>SUM(G13:G16)</f>
        <v>269</v>
      </c>
      <c r="H12" s="7">
        <f t="shared" ref="H12:L12" si="2">SUM(H13:H16)</f>
        <v>254.89999999999998</v>
      </c>
      <c r="I12" s="7">
        <f t="shared" si="2"/>
        <v>269</v>
      </c>
      <c r="J12" s="7">
        <f t="shared" si="2"/>
        <v>293</v>
      </c>
      <c r="K12" s="7">
        <f t="shared" si="2"/>
        <v>316</v>
      </c>
      <c r="L12" s="7">
        <f t="shared" si="2"/>
        <v>332</v>
      </c>
    </row>
    <row r="13" spans="1:12" ht="114.75" x14ac:dyDescent="0.2">
      <c r="A13" s="72" t="s">
        <v>183</v>
      </c>
      <c r="B13" s="51" t="s">
        <v>55</v>
      </c>
      <c r="C13" s="18" t="s">
        <v>109</v>
      </c>
      <c r="D13" s="58" t="s">
        <v>51</v>
      </c>
      <c r="E13" s="11">
        <v>100</v>
      </c>
      <c r="F13" s="11" t="s">
        <v>45</v>
      </c>
      <c r="G13" s="33">
        <v>120</v>
      </c>
      <c r="H13" s="33">
        <v>125.8</v>
      </c>
      <c r="I13" s="33">
        <v>127</v>
      </c>
      <c r="J13" s="33">
        <v>144</v>
      </c>
      <c r="K13" s="33">
        <v>155</v>
      </c>
      <c r="L13" s="33">
        <v>163</v>
      </c>
    </row>
    <row r="14" spans="1:12" ht="114.75" x14ac:dyDescent="0.2">
      <c r="A14" s="72" t="s">
        <v>184</v>
      </c>
      <c r="B14" s="51" t="s">
        <v>55</v>
      </c>
      <c r="C14" s="18" t="s">
        <v>110</v>
      </c>
      <c r="D14" s="59" t="s">
        <v>52</v>
      </c>
      <c r="E14" s="11">
        <v>100</v>
      </c>
      <c r="F14" s="11" t="s">
        <v>45</v>
      </c>
      <c r="G14" s="33">
        <v>1</v>
      </c>
      <c r="H14" s="33">
        <v>0.7</v>
      </c>
      <c r="I14" s="33">
        <v>1</v>
      </c>
      <c r="J14" s="33">
        <v>1</v>
      </c>
      <c r="K14" s="33">
        <v>1</v>
      </c>
      <c r="L14" s="33">
        <v>1</v>
      </c>
    </row>
    <row r="15" spans="1:12" ht="114.75" x14ac:dyDescent="0.2">
      <c r="A15" s="72" t="s">
        <v>185</v>
      </c>
      <c r="B15" s="51" t="s">
        <v>55</v>
      </c>
      <c r="C15" s="18" t="s">
        <v>111</v>
      </c>
      <c r="D15" s="58" t="s">
        <v>53</v>
      </c>
      <c r="E15" s="11">
        <v>100</v>
      </c>
      <c r="F15" s="11" t="s">
        <v>45</v>
      </c>
      <c r="G15" s="33">
        <v>167</v>
      </c>
      <c r="H15" s="33">
        <v>142.9</v>
      </c>
      <c r="I15" s="33">
        <v>160</v>
      </c>
      <c r="J15" s="33">
        <v>163</v>
      </c>
      <c r="K15" s="33">
        <v>176</v>
      </c>
      <c r="L15" s="33">
        <v>185</v>
      </c>
    </row>
    <row r="16" spans="1:12" ht="114.75" x14ac:dyDescent="0.2">
      <c r="A16" s="72" t="s">
        <v>186</v>
      </c>
      <c r="B16" s="51" t="s">
        <v>55</v>
      </c>
      <c r="C16" s="18" t="s">
        <v>112</v>
      </c>
      <c r="D16" s="58" t="s">
        <v>54</v>
      </c>
      <c r="E16" s="11">
        <v>100</v>
      </c>
      <c r="F16" s="30" t="s">
        <v>45</v>
      </c>
      <c r="G16" s="31">
        <v>-19</v>
      </c>
      <c r="H16" s="31">
        <v>-14.5</v>
      </c>
      <c r="I16" s="31">
        <v>-19</v>
      </c>
      <c r="J16" s="31">
        <v>-15</v>
      </c>
      <c r="K16" s="31">
        <v>-16</v>
      </c>
      <c r="L16" s="31">
        <v>-17</v>
      </c>
    </row>
    <row r="17" spans="1:12" x14ac:dyDescent="0.2">
      <c r="A17" s="44"/>
      <c r="B17" s="51"/>
      <c r="C17" s="27" t="s">
        <v>9</v>
      </c>
      <c r="D17" s="28" t="s">
        <v>10</v>
      </c>
      <c r="E17" s="2"/>
      <c r="F17" s="2"/>
      <c r="G17" s="7">
        <f>SUM(G18:G21)</f>
        <v>4046</v>
      </c>
      <c r="H17" s="7">
        <f t="shared" ref="H17:L17" si="3">SUM(H18:H21)</f>
        <v>6123.2000000000007</v>
      </c>
      <c r="I17" s="7">
        <f t="shared" si="3"/>
        <v>6159.8</v>
      </c>
      <c r="J17" s="7">
        <f t="shared" si="3"/>
        <v>4425</v>
      </c>
      <c r="K17" s="7">
        <f t="shared" si="3"/>
        <v>4490</v>
      </c>
      <c r="L17" s="7">
        <f t="shared" si="3"/>
        <v>4421</v>
      </c>
    </row>
    <row r="18" spans="1:12" ht="51" x14ac:dyDescent="0.2">
      <c r="A18" s="72" t="s">
        <v>187</v>
      </c>
      <c r="B18" s="51" t="s">
        <v>56</v>
      </c>
      <c r="C18" s="29" t="s">
        <v>11</v>
      </c>
      <c r="D18" s="60" t="s">
        <v>12</v>
      </c>
      <c r="E18" s="30">
        <v>182</v>
      </c>
      <c r="F18" s="30" t="s">
        <v>44</v>
      </c>
      <c r="G18" s="31">
        <v>2665</v>
      </c>
      <c r="H18" s="31">
        <v>4915.1000000000004</v>
      </c>
      <c r="I18" s="31">
        <v>4920</v>
      </c>
      <c r="J18" s="31">
        <v>3485</v>
      </c>
      <c r="K18" s="31">
        <v>3625</v>
      </c>
      <c r="L18" s="31">
        <v>3625</v>
      </c>
    </row>
    <row r="19" spans="1:12" ht="51" x14ac:dyDescent="0.2">
      <c r="A19" s="72" t="s">
        <v>281</v>
      </c>
      <c r="B19" s="51" t="s">
        <v>56</v>
      </c>
      <c r="C19" s="29" t="s">
        <v>280</v>
      </c>
      <c r="D19" s="60" t="s">
        <v>34</v>
      </c>
      <c r="E19" s="30">
        <v>182</v>
      </c>
      <c r="F19" s="30" t="s">
        <v>44</v>
      </c>
      <c r="G19" s="31">
        <v>30</v>
      </c>
      <c r="H19" s="31">
        <v>-41.9</v>
      </c>
      <c r="I19" s="31">
        <v>-42</v>
      </c>
      <c r="J19" s="31">
        <v>0</v>
      </c>
      <c r="K19" s="31">
        <v>0</v>
      </c>
      <c r="L19" s="31">
        <v>0</v>
      </c>
    </row>
    <row r="20" spans="1:12" ht="51" x14ac:dyDescent="0.2">
      <c r="A20" s="72" t="s">
        <v>276</v>
      </c>
      <c r="B20" s="51" t="s">
        <v>56</v>
      </c>
      <c r="C20" s="29" t="s">
        <v>279</v>
      </c>
      <c r="D20" s="60" t="s">
        <v>35</v>
      </c>
      <c r="E20" s="30">
        <v>182</v>
      </c>
      <c r="F20" s="30" t="s">
        <v>44</v>
      </c>
      <c r="G20" s="31">
        <v>3</v>
      </c>
      <c r="H20" s="31">
        <v>1.8</v>
      </c>
      <c r="I20" s="31">
        <v>1.8</v>
      </c>
      <c r="J20" s="31">
        <v>2</v>
      </c>
      <c r="K20" s="31">
        <v>2</v>
      </c>
      <c r="L20" s="31">
        <v>2</v>
      </c>
    </row>
    <row r="21" spans="1:12" ht="51" x14ac:dyDescent="0.2">
      <c r="A21" s="72" t="s">
        <v>282</v>
      </c>
      <c r="B21" s="51" t="s">
        <v>56</v>
      </c>
      <c r="C21" s="61" t="s">
        <v>278</v>
      </c>
      <c r="D21" s="60" t="s">
        <v>277</v>
      </c>
      <c r="E21" s="30">
        <v>182</v>
      </c>
      <c r="F21" s="30" t="s">
        <v>44</v>
      </c>
      <c r="G21" s="31">
        <v>1348</v>
      </c>
      <c r="H21" s="31">
        <v>1248.2</v>
      </c>
      <c r="I21" s="31">
        <v>1280</v>
      </c>
      <c r="J21" s="31">
        <v>938</v>
      </c>
      <c r="K21" s="31">
        <v>863</v>
      </c>
      <c r="L21" s="31">
        <v>794</v>
      </c>
    </row>
    <row r="22" spans="1:12" x14ac:dyDescent="0.2">
      <c r="A22" s="44"/>
      <c r="B22" s="51"/>
      <c r="C22" s="27" t="s">
        <v>13</v>
      </c>
      <c r="D22" s="5" t="s">
        <v>14</v>
      </c>
      <c r="E22" s="2"/>
      <c r="F22" s="2"/>
      <c r="G22" s="7">
        <f>G23</f>
        <v>1198</v>
      </c>
      <c r="H22" s="7">
        <f t="shared" ref="H22:L22" si="4">H23</f>
        <v>1041</v>
      </c>
      <c r="I22" s="7">
        <f t="shared" si="4"/>
        <v>1100</v>
      </c>
      <c r="J22" s="7">
        <f t="shared" si="4"/>
        <v>1285</v>
      </c>
      <c r="K22" s="7">
        <f t="shared" si="4"/>
        <v>1315</v>
      </c>
      <c r="L22" s="7">
        <f t="shared" si="4"/>
        <v>1330</v>
      </c>
    </row>
    <row r="23" spans="1:12" ht="89.25" x14ac:dyDescent="0.2">
      <c r="A23" s="72" t="s">
        <v>188</v>
      </c>
      <c r="B23" s="51" t="s">
        <v>57</v>
      </c>
      <c r="C23" s="29" t="s">
        <v>38</v>
      </c>
      <c r="D23" s="60" t="s">
        <v>58</v>
      </c>
      <c r="E23" s="30">
        <v>182</v>
      </c>
      <c r="F23" s="30" t="s">
        <v>44</v>
      </c>
      <c r="G23" s="31">
        <v>1198</v>
      </c>
      <c r="H23" s="31">
        <v>1041</v>
      </c>
      <c r="I23" s="31">
        <v>1100</v>
      </c>
      <c r="J23" s="31">
        <v>1285</v>
      </c>
      <c r="K23" s="31">
        <v>1315</v>
      </c>
      <c r="L23" s="31">
        <v>1330</v>
      </c>
    </row>
    <row r="24" spans="1:12" ht="38.25" x14ac:dyDescent="0.2">
      <c r="A24" s="44"/>
      <c r="B24" s="51"/>
      <c r="C24" s="27" t="s">
        <v>15</v>
      </c>
      <c r="D24" s="28" t="s">
        <v>16</v>
      </c>
      <c r="E24" s="2"/>
      <c r="F24" s="2"/>
      <c r="G24" s="7">
        <f>SUM(G25:G29)</f>
        <v>2541</v>
      </c>
      <c r="H24" s="7">
        <f t="shared" ref="H24:L24" si="5">SUM(H25:H29)</f>
        <v>1940.6</v>
      </c>
      <c r="I24" s="7">
        <f t="shared" si="5"/>
        <v>2015.6</v>
      </c>
      <c r="J24" s="7">
        <f t="shared" si="5"/>
        <v>2148</v>
      </c>
      <c r="K24" s="7">
        <f t="shared" si="5"/>
        <v>1465</v>
      </c>
      <c r="L24" s="7">
        <f t="shared" si="5"/>
        <v>1437</v>
      </c>
    </row>
    <row r="25" spans="1:12" ht="142.5" customHeight="1" x14ac:dyDescent="0.2">
      <c r="A25" s="72" t="s">
        <v>189</v>
      </c>
      <c r="B25" s="35" t="s">
        <v>61</v>
      </c>
      <c r="C25" s="29" t="s">
        <v>59</v>
      </c>
      <c r="D25" s="62" t="s">
        <v>60</v>
      </c>
      <c r="E25" s="34">
        <v>901</v>
      </c>
      <c r="F25" s="18" t="s">
        <v>46</v>
      </c>
      <c r="G25" s="31">
        <v>1399</v>
      </c>
      <c r="H25" s="31">
        <v>688</v>
      </c>
      <c r="I25" s="31">
        <v>750</v>
      </c>
      <c r="J25" s="31">
        <v>800</v>
      </c>
      <c r="K25" s="31">
        <v>800</v>
      </c>
      <c r="L25" s="31">
        <v>800</v>
      </c>
    </row>
    <row r="26" spans="1:12" ht="129.75" customHeight="1" x14ac:dyDescent="0.2">
      <c r="A26" s="72" t="s">
        <v>190</v>
      </c>
      <c r="B26" s="35" t="s">
        <v>61</v>
      </c>
      <c r="C26" s="29" t="s">
        <v>105</v>
      </c>
      <c r="D26" s="62" t="s">
        <v>106</v>
      </c>
      <c r="E26" s="34">
        <v>901</v>
      </c>
      <c r="F26" s="18" t="s">
        <v>46</v>
      </c>
      <c r="G26" s="31">
        <v>24</v>
      </c>
      <c r="H26" s="31">
        <v>12.9</v>
      </c>
      <c r="I26" s="31">
        <v>16</v>
      </c>
      <c r="J26" s="31">
        <v>24</v>
      </c>
      <c r="K26" s="31">
        <v>12</v>
      </c>
      <c r="L26" s="31">
        <v>0</v>
      </c>
    </row>
    <row r="27" spans="1:12" ht="130.5" customHeight="1" x14ac:dyDescent="0.2">
      <c r="A27" s="72" t="s">
        <v>191</v>
      </c>
      <c r="B27" s="35" t="s">
        <v>61</v>
      </c>
      <c r="C27" s="29" t="s">
        <v>62</v>
      </c>
      <c r="D27" s="35" t="s">
        <v>63</v>
      </c>
      <c r="E27" s="34">
        <v>901</v>
      </c>
      <c r="F27" s="18" t="s">
        <v>46</v>
      </c>
      <c r="G27" s="31">
        <v>1079</v>
      </c>
      <c r="H27" s="31">
        <v>1192.5</v>
      </c>
      <c r="I27" s="31">
        <v>1200</v>
      </c>
      <c r="J27" s="31">
        <v>1285</v>
      </c>
      <c r="K27" s="31">
        <v>614</v>
      </c>
      <c r="L27" s="31">
        <v>598</v>
      </c>
    </row>
    <row r="28" spans="1:12" ht="128.25" customHeight="1" x14ac:dyDescent="0.2">
      <c r="A28" s="72" t="s">
        <v>214</v>
      </c>
      <c r="B28" s="35" t="s">
        <v>61</v>
      </c>
      <c r="C28" s="29" t="s">
        <v>212</v>
      </c>
      <c r="D28" s="35" t="s">
        <v>213</v>
      </c>
      <c r="E28" s="34">
        <v>901</v>
      </c>
      <c r="F28" s="18" t="s">
        <v>46</v>
      </c>
      <c r="G28" s="31">
        <v>0</v>
      </c>
      <c r="H28" s="31">
        <v>10.6</v>
      </c>
      <c r="I28" s="31">
        <v>10.6</v>
      </c>
      <c r="J28" s="31">
        <v>0</v>
      </c>
      <c r="K28" s="31">
        <v>0</v>
      </c>
      <c r="L28" s="31">
        <v>0</v>
      </c>
    </row>
    <row r="29" spans="1:12" ht="139.5" customHeight="1" x14ac:dyDescent="0.2">
      <c r="A29" s="72" t="s">
        <v>283</v>
      </c>
      <c r="B29" s="35" t="s">
        <v>61</v>
      </c>
      <c r="C29" s="29" t="s">
        <v>107</v>
      </c>
      <c r="D29" s="35" t="s">
        <v>108</v>
      </c>
      <c r="E29" s="34">
        <v>901</v>
      </c>
      <c r="F29" s="18" t="s">
        <v>46</v>
      </c>
      <c r="G29" s="31">
        <v>39</v>
      </c>
      <c r="H29" s="31">
        <v>36.6</v>
      </c>
      <c r="I29" s="31">
        <v>39</v>
      </c>
      <c r="J29" s="31">
        <v>39</v>
      </c>
      <c r="K29" s="31">
        <v>39</v>
      </c>
      <c r="L29" s="31">
        <v>39</v>
      </c>
    </row>
    <row r="30" spans="1:12" ht="25.5" x14ac:dyDescent="0.2">
      <c r="A30" s="44"/>
      <c r="B30" s="51"/>
      <c r="C30" s="27" t="s">
        <v>17</v>
      </c>
      <c r="D30" s="5" t="s">
        <v>18</v>
      </c>
      <c r="E30" s="2"/>
      <c r="F30" s="2"/>
      <c r="G30" s="7">
        <f>SUM(G31:G33)</f>
        <v>51</v>
      </c>
      <c r="H30" s="7">
        <f t="shared" ref="H30:L30" si="6">SUM(H31:H33)</f>
        <v>-12.200000000000001</v>
      </c>
      <c r="I30" s="7">
        <f t="shared" si="6"/>
        <v>-12.200000000000001</v>
      </c>
      <c r="J30" s="7">
        <f t="shared" si="6"/>
        <v>55</v>
      </c>
      <c r="K30" s="7">
        <f t="shared" si="6"/>
        <v>55</v>
      </c>
      <c r="L30" s="7">
        <f t="shared" si="6"/>
        <v>55</v>
      </c>
    </row>
    <row r="31" spans="1:12" ht="76.5" x14ac:dyDescent="0.2">
      <c r="A31" s="72" t="s">
        <v>215</v>
      </c>
      <c r="B31" s="51" t="s">
        <v>64</v>
      </c>
      <c r="C31" s="29" t="s">
        <v>48</v>
      </c>
      <c r="D31" s="60" t="s">
        <v>49</v>
      </c>
      <c r="E31" s="63" t="s">
        <v>65</v>
      </c>
      <c r="F31" s="30" t="s">
        <v>117</v>
      </c>
      <c r="G31" s="31">
        <v>49</v>
      </c>
      <c r="H31" s="31">
        <v>-25.7</v>
      </c>
      <c r="I31" s="31">
        <v>-25.7</v>
      </c>
      <c r="J31" s="31">
        <v>45</v>
      </c>
      <c r="K31" s="31">
        <v>45</v>
      </c>
      <c r="L31" s="31">
        <v>45</v>
      </c>
    </row>
    <row r="32" spans="1:12" ht="76.5" x14ac:dyDescent="0.2">
      <c r="A32" s="72" t="s">
        <v>216</v>
      </c>
      <c r="B32" s="51" t="s">
        <v>64</v>
      </c>
      <c r="C32" s="29" t="s">
        <v>118</v>
      </c>
      <c r="D32" s="60" t="s">
        <v>119</v>
      </c>
      <c r="E32" s="63" t="s">
        <v>65</v>
      </c>
      <c r="F32" s="30" t="s">
        <v>117</v>
      </c>
      <c r="G32" s="31">
        <v>2</v>
      </c>
      <c r="H32" s="31">
        <v>8.6</v>
      </c>
      <c r="I32" s="31">
        <v>8.6</v>
      </c>
      <c r="J32" s="31">
        <v>7</v>
      </c>
      <c r="K32" s="31">
        <v>7</v>
      </c>
      <c r="L32" s="31">
        <v>7</v>
      </c>
    </row>
    <row r="33" spans="1:12" ht="76.5" x14ac:dyDescent="0.2">
      <c r="A33" s="72" t="s">
        <v>217</v>
      </c>
      <c r="B33" s="51" t="s">
        <v>64</v>
      </c>
      <c r="C33" s="29" t="s">
        <v>90</v>
      </c>
      <c r="D33" s="60" t="s">
        <v>50</v>
      </c>
      <c r="E33" s="63" t="s">
        <v>65</v>
      </c>
      <c r="F33" s="30" t="s">
        <v>47</v>
      </c>
      <c r="G33" s="31">
        <v>0</v>
      </c>
      <c r="H33" s="31">
        <v>4.9000000000000004</v>
      </c>
      <c r="I33" s="31">
        <v>4.9000000000000004</v>
      </c>
      <c r="J33" s="31">
        <v>3</v>
      </c>
      <c r="K33" s="31">
        <v>3</v>
      </c>
      <c r="L33" s="31">
        <v>3</v>
      </c>
    </row>
    <row r="34" spans="1:12" ht="25.5" x14ac:dyDescent="0.2">
      <c r="A34" s="44"/>
      <c r="B34" s="51"/>
      <c r="C34" s="27" t="s">
        <v>19</v>
      </c>
      <c r="D34" s="32" t="s">
        <v>20</v>
      </c>
      <c r="E34" s="2"/>
      <c r="F34" s="2"/>
      <c r="G34" s="7">
        <f>SUM(G35:G37)</f>
        <v>249</v>
      </c>
      <c r="H34" s="7">
        <f t="shared" ref="H34:L34" si="7">SUM(H35:H37)</f>
        <v>567.30000000000007</v>
      </c>
      <c r="I34" s="7">
        <f t="shared" si="7"/>
        <v>587.9</v>
      </c>
      <c r="J34" s="7">
        <f t="shared" si="7"/>
        <v>249</v>
      </c>
      <c r="K34" s="7">
        <f t="shared" si="7"/>
        <v>249</v>
      </c>
      <c r="L34" s="7">
        <f t="shared" si="7"/>
        <v>249</v>
      </c>
    </row>
    <row r="35" spans="1:12" ht="89.25" x14ac:dyDescent="0.2">
      <c r="A35" s="72" t="s">
        <v>192</v>
      </c>
      <c r="B35" s="51" t="s">
        <v>66</v>
      </c>
      <c r="C35" s="29" t="s">
        <v>67</v>
      </c>
      <c r="D35" s="35" t="s">
        <v>70</v>
      </c>
      <c r="E35" s="30">
        <v>913</v>
      </c>
      <c r="F35" s="18" t="s">
        <v>71</v>
      </c>
      <c r="G35" s="31">
        <v>209</v>
      </c>
      <c r="H35" s="31">
        <v>79.400000000000006</v>
      </c>
      <c r="I35" s="31">
        <v>100</v>
      </c>
      <c r="J35" s="33">
        <v>209</v>
      </c>
      <c r="K35" s="33">
        <v>209</v>
      </c>
      <c r="L35" s="33">
        <v>209</v>
      </c>
    </row>
    <row r="36" spans="1:12" ht="89.25" x14ac:dyDescent="0.2">
      <c r="A36" s="72" t="s">
        <v>218</v>
      </c>
      <c r="B36" s="51" t="s">
        <v>66</v>
      </c>
      <c r="C36" s="29" t="s">
        <v>68</v>
      </c>
      <c r="D36" s="35" t="s">
        <v>69</v>
      </c>
      <c r="E36" s="30">
        <v>901</v>
      </c>
      <c r="F36" s="18" t="s">
        <v>46</v>
      </c>
      <c r="G36" s="31">
        <v>40</v>
      </c>
      <c r="H36" s="31">
        <v>487.8</v>
      </c>
      <c r="I36" s="31">
        <v>487.8</v>
      </c>
      <c r="J36" s="33">
        <v>0</v>
      </c>
      <c r="K36" s="33">
        <v>0</v>
      </c>
      <c r="L36" s="33">
        <v>0</v>
      </c>
    </row>
    <row r="37" spans="1:12" ht="89.25" x14ac:dyDescent="0.2">
      <c r="A37" s="72" t="s">
        <v>285</v>
      </c>
      <c r="B37" s="51" t="s">
        <v>66</v>
      </c>
      <c r="C37" s="29" t="s">
        <v>68</v>
      </c>
      <c r="D37" s="35" t="s">
        <v>69</v>
      </c>
      <c r="E37" s="30">
        <v>913</v>
      </c>
      <c r="F37" s="18" t="s">
        <v>71</v>
      </c>
      <c r="G37" s="31">
        <v>0</v>
      </c>
      <c r="H37" s="31">
        <v>0.1</v>
      </c>
      <c r="I37" s="31">
        <v>0.1</v>
      </c>
      <c r="J37" s="31">
        <v>40</v>
      </c>
      <c r="K37" s="31">
        <v>40</v>
      </c>
      <c r="L37" s="31">
        <v>40</v>
      </c>
    </row>
    <row r="38" spans="1:12" ht="25.5" x14ac:dyDescent="0.2">
      <c r="A38" s="44"/>
      <c r="B38" s="51"/>
      <c r="C38" s="27" t="s">
        <v>21</v>
      </c>
      <c r="D38" s="5" t="s">
        <v>22</v>
      </c>
      <c r="E38" s="2"/>
      <c r="F38" s="2"/>
      <c r="G38" s="7">
        <f>SUM(G39:G41)</f>
        <v>408</v>
      </c>
      <c r="H38" s="7">
        <f>SUM(H39:H41)</f>
        <v>3378.2000000000003</v>
      </c>
      <c r="I38" s="7">
        <f t="shared" ref="I38:L38" si="8">SUM(I39:I41)</f>
        <v>3378.2000000000003</v>
      </c>
      <c r="J38" s="7">
        <f t="shared" si="8"/>
        <v>265</v>
      </c>
      <c r="K38" s="7">
        <f t="shared" si="8"/>
        <v>265</v>
      </c>
      <c r="L38" s="7">
        <f t="shared" si="8"/>
        <v>265</v>
      </c>
    </row>
    <row r="39" spans="1:12" ht="156.75" customHeight="1" x14ac:dyDescent="0.2">
      <c r="A39" s="72" t="s">
        <v>284</v>
      </c>
      <c r="B39" s="51" t="s">
        <v>72</v>
      </c>
      <c r="C39" s="29" t="s">
        <v>73</v>
      </c>
      <c r="D39" s="35" t="s">
        <v>74</v>
      </c>
      <c r="E39" s="34">
        <v>901</v>
      </c>
      <c r="F39" s="18" t="s">
        <v>46</v>
      </c>
      <c r="G39" s="31">
        <v>208</v>
      </c>
      <c r="H39" s="31">
        <v>2593.9</v>
      </c>
      <c r="I39" s="31">
        <v>2593.9</v>
      </c>
      <c r="J39" s="31">
        <v>0</v>
      </c>
      <c r="K39" s="31">
        <v>0</v>
      </c>
      <c r="L39" s="31">
        <v>0</v>
      </c>
    </row>
    <row r="40" spans="1:12" ht="100.5" customHeight="1" x14ac:dyDescent="0.2">
      <c r="A40" s="72" t="s">
        <v>219</v>
      </c>
      <c r="B40" s="51" t="s">
        <v>72</v>
      </c>
      <c r="C40" s="29" t="s">
        <v>75</v>
      </c>
      <c r="D40" s="64" t="s">
        <v>76</v>
      </c>
      <c r="E40" s="30">
        <v>901</v>
      </c>
      <c r="F40" s="18" t="s">
        <v>46</v>
      </c>
      <c r="G40" s="31">
        <v>200</v>
      </c>
      <c r="H40" s="31">
        <v>318.39999999999998</v>
      </c>
      <c r="I40" s="31">
        <v>318.39999999999998</v>
      </c>
      <c r="J40" s="31">
        <v>265</v>
      </c>
      <c r="K40" s="31">
        <v>265</v>
      </c>
      <c r="L40" s="31">
        <v>265</v>
      </c>
    </row>
    <row r="41" spans="1:12" ht="100.5" customHeight="1" x14ac:dyDescent="0.2">
      <c r="A41" s="72" t="s">
        <v>286</v>
      </c>
      <c r="B41" s="51" t="s">
        <v>72</v>
      </c>
      <c r="C41" s="29" t="s">
        <v>264</v>
      </c>
      <c r="D41" s="64" t="s">
        <v>265</v>
      </c>
      <c r="E41" s="30">
        <v>901</v>
      </c>
      <c r="F41" s="18" t="s">
        <v>46</v>
      </c>
      <c r="G41" s="31">
        <v>0</v>
      </c>
      <c r="H41" s="31">
        <v>465.9</v>
      </c>
      <c r="I41" s="31">
        <v>465.9</v>
      </c>
      <c r="J41" s="31">
        <v>0</v>
      </c>
      <c r="K41" s="31">
        <v>0</v>
      </c>
      <c r="L41" s="31">
        <v>0</v>
      </c>
    </row>
    <row r="42" spans="1:12" x14ac:dyDescent="0.2">
      <c r="A42" s="51"/>
      <c r="B42" s="51"/>
      <c r="C42" s="27" t="s">
        <v>23</v>
      </c>
      <c r="D42" s="5" t="s">
        <v>24</v>
      </c>
      <c r="E42" s="2"/>
      <c r="F42" s="2"/>
      <c r="G42" s="7">
        <f t="shared" ref="G42:L42" si="9">SUM(G43:G60)</f>
        <v>499.5</v>
      </c>
      <c r="H42" s="7">
        <f t="shared" si="9"/>
        <v>394.7</v>
      </c>
      <c r="I42" s="7">
        <f t="shared" si="9"/>
        <v>475.5</v>
      </c>
      <c r="J42" s="7">
        <f t="shared" si="9"/>
        <v>549.70000000000005</v>
      </c>
      <c r="K42" s="7">
        <f t="shared" si="9"/>
        <v>571.70000000000005</v>
      </c>
      <c r="L42" s="7">
        <f t="shared" si="9"/>
        <v>595.29999999999995</v>
      </c>
    </row>
    <row r="43" spans="1:12" ht="129" customHeight="1" x14ac:dyDescent="0.2">
      <c r="A43" s="72" t="s">
        <v>220</v>
      </c>
      <c r="B43" s="51" t="s">
        <v>77</v>
      </c>
      <c r="C43" s="29" t="s">
        <v>123</v>
      </c>
      <c r="D43" s="60" t="s">
        <v>124</v>
      </c>
      <c r="E43" s="30">
        <v>825</v>
      </c>
      <c r="F43" s="65" t="s">
        <v>122</v>
      </c>
      <c r="G43" s="31">
        <v>2</v>
      </c>
      <c r="H43" s="31">
        <v>5.4</v>
      </c>
      <c r="I43" s="31">
        <v>7</v>
      </c>
      <c r="J43" s="31">
        <v>10</v>
      </c>
      <c r="K43" s="31">
        <v>12</v>
      </c>
      <c r="L43" s="31">
        <v>14</v>
      </c>
    </row>
    <row r="44" spans="1:12" ht="114.75" x14ac:dyDescent="0.2">
      <c r="A44" s="72" t="s">
        <v>221</v>
      </c>
      <c r="B44" s="51" t="s">
        <v>77</v>
      </c>
      <c r="C44" s="29" t="s">
        <v>123</v>
      </c>
      <c r="D44" s="60" t="s">
        <v>124</v>
      </c>
      <c r="E44" s="63" t="s">
        <v>84</v>
      </c>
      <c r="F44" s="20" t="s">
        <v>82</v>
      </c>
      <c r="G44" s="31">
        <v>5</v>
      </c>
      <c r="H44" s="31">
        <v>1.7</v>
      </c>
      <c r="I44" s="31">
        <v>3</v>
      </c>
      <c r="J44" s="31">
        <v>6</v>
      </c>
      <c r="K44" s="31">
        <v>7</v>
      </c>
      <c r="L44" s="31">
        <v>8</v>
      </c>
    </row>
    <row r="45" spans="1:12" ht="178.5" customHeight="1" x14ac:dyDescent="0.2">
      <c r="A45" s="72" t="s">
        <v>222</v>
      </c>
      <c r="B45" s="51" t="s">
        <v>77</v>
      </c>
      <c r="C45" s="29" t="s">
        <v>125</v>
      </c>
      <c r="D45" s="60" t="s">
        <v>126</v>
      </c>
      <c r="E45" s="30">
        <v>825</v>
      </c>
      <c r="F45" s="65" t="s">
        <v>122</v>
      </c>
      <c r="G45" s="31">
        <v>27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</row>
    <row r="46" spans="1:12" ht="163.5" customHeight="1" x14ac:dyDescent="0.2">
      <c r="A46" s="72" t="s">
        <v>223</v>
      </c>
      <c r="B46" s="51" t="s">
        <v>77</v>
      </c>
      <c r="C46" s="29" t="s">
        <v>125</v>
      </c>
      <c r="D46" s="60" t="s">
        <v>126</v>
      </c>
      <c r="E46" s="63" t="s">
        <v>84</v>
      </c>
      <c r="F46" s="20" t="s">
        <v>82</v>
      </c>
      <c r="G46" s="31">
        <v>5</v>
      </c>
      <c r="H46" s="31">
        <v>7.8</v>
      </c>
      <c r="I46" s="31">
        <v>8</v>
      </c>
      <c r="J46" s="31">
        <v>15</v>
      </c>
      <c r="K46" s="31">
        <v>18</v>
      </c>
      <c r="L46" s="31">
        <v>20</v>
      </c>
    </row>
    <row r="47" spans="1:12" ht="125.25" customHeight="1" x14ac:dyDescent="0.2">
      <c r="A47" s="72" t="s">
        <v>224</v>
      </c>
      <c r="B47" s="51" t="s">
        <v>77</v>
      </c>
      <c r="C47" s="29" t="s">
        <v>127</v>
      </c>
      <c r="D47" s="60" t="s">
        <v>128</v>
      </c>
      <c r="E47" s="30">
        <v>825</v>
      </c>
      <c r="F47" s="65" t="s">
        <v>122</v>
      </c>
      <c r="G47" s="31">
        <v>81</v>
      </c>
      <c r="H47" s="31">
        <v>19.5</v>
      </c>
      <c r="I47" s="31">
        <v>30</v>
      </c>
      <c r="J47" s="31">
        <v>53</v>
      </c>
      <c r="K47" s="31">
        <v>55</v>
      </c>
      <c r="L47" s="31">
        <v>57</v>
      </c>
    </row>
    <row r="48" spans="1:12" ht="138.75" customHeight="1" x14ac:dyDescent="0.2">
      <c r="A48" s="72" t="s">
        <v>225</v>
      </c>
      <c r="B48" s="51" t="s">
        <v>77</v>
      </c>
      <c r="C48" s="29" t="s">
        <v>129</v>
      </c>
      <c r="D48" s="60" t="s">
        <v>130</v>
      </c>
      <c r="E48" s="30">
        <v>825</v>
      </c>
      <c r="F48" s="65" t="s">
        <v>122</v>
      </c>
      <c r="G48" s="31">
        <v>30</v>
      </c>
      <c r="H48" s="31">
        <v>10.9</v>
      </c>
      <c r="I48" s="31">
        <v>20</v>
      </c>
      <c r="J48" s="31">
        <v>37</v>
      </c>
      <c r="K48" s="31">
        <v>39</v>
      </c>
      <c r="L48" s="31">
        <v>41</v>
      </c>
    </row>
    <row r="49" spans="1:12" ht="158.25" customHeight="1" x14ac:dyDescent="0.2">
      <c r="A49" s="72" t="s">
        <v>226</v>
      </c>
      <c r="B49" s="51" t="s">
        <v>77</v>
      </c>
      <c r="C49" s="29" t="s">
        <v>131</v>
      </c>
      <c r="D49" s="60" t="s">
        <v>132</v>
      </c>
      <c r="E49" s="30">
        <v>825</v>
      </c>
      <c r="F49" s="65" t="s">
        <v>122</v>
      </c>
      <c r="G49" s="31">
        <v>4</v>
      </c>
      <c r="H49" s="31">
        <v>1.2</v>
      </c>
      <c r="I49" s="31">
        <v>2</v>
      </c>
      <c r="J49" s="31">
        <v>5</v>
      </c>
      <c r="K49" s="31">
        <v>6</v>
      </c>
      <c r="L49" s="31">
        <v>7</v>
      </c>
    </row>
    <row r="50" spans="1:12" ht="183" customHeight="1" x14ac:dyDescent="0.2">
      <c r="A50" s="72" t="s">
        <v>227</v>
      </c>
      <c r="B50" s="51" t="s">
        <v>77</v>
      </c>
      <c r="C50" s="29" t="s">
        <v>133</v>
      </c>
      <c r="D50" s="60" t="s">
        <v>134</v>
      </c>
      <c r="E50" s="30">
        <v>825</v>
      </c>
      <c r="F50" s="65" t="s">
        <v>122</v>
      </c>
      <c r="G50" s="31">
        <v>4</v>
      </c>
      <c r="H50" s="31">
        <v>0.8</v>
      </c>
      <c r="I50" s="31">
        <v>2</v>
      </c>
      <c r="J50" s="31">
        <v>5</v>
      </c>
      <c r="K50" s="31">
        <v>6</v>
      </c>
      <c r="L50" s="31">
        <v>7</v>
      </c>
    </row>
    <row r="51" spans="1:12" ht="148.5" customHeight="1" x14ac:dyDescent="0.2">
      <c r="A51" s="72" t="s">
        <v>228</v>
      </c>
      <c r="B51" s="51" t="s">
        <v>77</v>
      </c>
      <c r="C51" s="29" t="s">
        <v>135</v>
      </c>
      <c r="D51" s="60" t="s">
        <v>136</v>
      </c>
      <c r="E51" s="30">
        <v>825</v>
      </c>
      <c r="F51" s="65" t="s">
        <v>122</v>
      </c>
      <c r="G51" s="31">
        <v>4</v>
      </c>
      <c r="H51" s="31">
        <v>3.8</v>
      </c>
      <c r="I51" s="31">
        <v>4</v>
      </c>
      <c r="J51" s="31">
        <v>6</v>
      </c>
      <c r="K51" s="31">
        <v>7</v>
      </c>
      <c r="L51" s="31">
        <v>8</v>
      </c>
    </row>
    <row r="52" spans="1:12" ht="138" customHeight="1" x14ac:dyDescent="0.2">
      <c r="A52" s="72" t="s">
        <v>229</v>
      </c>
      <c r="B52" s="51" t="s">
        <v>77</v>
      </c>
      <c r="C52" s="29" t="s">
        <v>137</v>
      </c>
      <c r="D52" s="60" t="s">
        <v>138</v>
      </c>
      <c r="E52" s="30">
        <v>825</v>
      </c>
      <c r="F52" s="65" t="s">
        <v>122</v>
      </c>
      <c r="G52" s="31">
        <v>4</v>
      </c>
      <c r="H52" s="31">
        <v>42.5</v>
      </c>
      <c r="I52" s="31">
        <v>45</v>
      </c>
      <c r="J52" s="31">
        <v>66</v>
      </c>
      <c r="K52" s="31">
        <v>68</v>
      </c>
      <c r="L52" s="31">
        <v>69</v>
      </c>
    </row>
    <row r="53" spans="1:12" ht="134.25" customHeight="1" x14ac:dyDescent="0.2">
      <c r="A53" s="72" t="s">
        <v>230</v>
      </c>
      <c r="B53" s="51" t="s">
        <v>77</v>
      </c>
      <c r="C53" s="29" t="s">
        <v>139</v>
      </c>
      <c r="D53" s="60" t="s">
        <v>140</v>
      </c>
      <c r="E53" s="30">
        <v>825</v>
      </c>
      <c r="F53" s="65" t="s">
        <v>122</v>
      </c>
      <c r="G53" s="31">
        <v>134.5</v>
      </c>
      <c r="H53" s="31">
        <v>141.1</v>
      </c>
      <c r="I53" s="31">
        <v>143</v>
      </c>
      <c r="J53" s="31">
        <v>175</v>
      </c>
      <c r="K53" s="31">
        <v>177</v>
      </c>
      <c r="L53" s="31">
        <v>181</v>
      </c>
    </row>
    <row r="54" spans="1:12" ht="159.75" customHeight="1" x14ac:dyDescent="0.2">
      <c r="A54" s="72" t="s">
        <v>231</v>
      </c>
      <c r="B54" s="51" t="s">
        <v>77</v>
      </c>
      <c r="C54" s="29" t="s">
        <v>139</v>
      </c>
      <c r="D54" s="60" t="s">
        <v>155</v>
      </c>
      <c r="E54" s="63" t="s">
        <v>84</v>
      </c>
      <c r="F54" s="20" t="s">
        <v>82</v>
      </c>
      <c r="G54" s="31">
        <v>2</v>
      </c>
      <c r="H54" s="31">
        <v>3.5</v>
      </c>
      <c r="I54" s="31">
        <v>3.5</v>
      </c>
      <c r="J54" s="31">
        <v>6</v>
      </c>
      <c r="K54" s="31">
        <v>7</v>
      </c>
      <c r="L54" s="31">
        <v>8</v>
      </c>
    </row>
    <row r="55" spans="1:12" ht="191.25" x14ac:dyDescent="0.2">
      <c r="A55" s="72" t="s">
        <v>232</v>
      </c>
      <c r="B55" s="51" t="s">
        <v>77</v>
      </c>
      <c r="C55" s="29" t="s">
        <v>149</v>
      </c>
      <c r="D55" s="60" t="s">
        <v>150</v>
      </c>
      <c r="E55" s="30">
        <v>825</v>
      </c>
      <c r="F55" s="65" t="s">
        <v>122</v>
      </c>
      <c r="G55" s="31">
        <v>0</v>
      </c>
      <c r="H55" s="31">
        <v>38</v>
      </c>
      <c r="I55" s="31">
        <v>38</v>
      </c>
      <c r="J55" s="31">
        <v>51</v>
      </c>
      <c r="K55" s="31">
        <v>53</v>
      </c>
      <c r="L55" s="31">
        <v>55</v>
      </c>
    </row>
    <row r="56" spans="1:12" ht="120" customHeight="1" x14ac:dyDescent="0.2">
      <c r="A56" s="72" t="s">
        <v>233</v>
      </c>
      <c r="B56" s="51" t="s">
        <v>77</v>
      </c>
      <c r="C56" s="29" t="s">
        <v>141</v>
      </c>
      <c r="D56" s="60" t="s">
        <v>142</v>
      </c>
      <c r="E56" s="63" t="s">
        <v>79</v>
      </c>
      <c r="F56" s="18" t="s">
        <v>46</v>
      </c>
      <c r="G56" s="31">
        <v>2</v>
      </c>
      <c r="H56" s="31">
        <v>0</v>
      </c>
      <c r="I56" s="31">
        <v>0</v>
      </c>
      <c r="J56" s="31">
        <v>0</v>
      </c>
      <c r="K56" s="31">
        <v>0</v>
      </c>
      <c r="L56" s="31">
        <v>0</v>
      </c>
    </row>
    <row r="57" spans="1:12" ht="128.25" customHeight="1" x14ac:dyDescent="0.2">
      <c r="A57" s="72" t="s">
        <v>234</v>
      </c>
      <c r="B57" s="51" t="s">
        <v>77</v>
      </c>
      <c r="C57" s="29" t="s">
        <v>141</v>
      </c>
      <c r="D57" s="60" t="s">
        <v>142</v>
      </c>
      <c r="E57" s="63" t="s">
        <v>113</v>
      </c>
      <c r="F57" s="18" t="s">
        <v>71</v>
      </c>
      <c r="G57" s="31">
        <v>0</v>
      </c>
      <c r="H57" s="31">
        <v>14.8</v>
      </c>
      <c r="I57" s="31">
        <v>15</v>
      </c>
      <c r="J57" s="31">
        <v>0</v>
      </c>
      <c r="K57" s="31">
        <v>0</v>
      </c>
      <c r="L57" s="31">
        <v>0</v>
      </c>
    </row>
    <row r="58" spans="1:12" ht="89.25" x14ac:dyDescent="0.2">
      <c r="A58" s="72" t="s">
        <v>287</v>
      </c>
      <c r="B58" s="51" t="s">
        <v>77</v>
      </c>
      <c r="C58" s="29" t="s">
        <v>120</v>
      </c>
      <c r="D58" s="60" t="s">
        <v>121</v>
      </c>
      <c r="E58" s="30">
        <v>141</v>
      </c>
      <c r="F58" s="11" t="s">
        <v>266</v>
      </c>
      <c r="G58" s="31">
        <v>0</v>
      </c>
      <c r="H58" s="31">
        <v>30</v>
      </c>
      <c r="I58" s="31">
        <v>30</v>
      </c>
      <c r="J58" s="31">
        <v>0</v>
      </c>
      <c r="K58" s="31">
        <v>0</v>
      </c>
      <c r="L58" s="31">
        <v>0</v>
      </c>
    </row>
    <row r="59" spans="1:12" ht="89.25" x14ac:dyDescent="0.2">
      <c r="A59" s="72" t="s">
        <v>288</v>
      </c>
      <c r="B59" s="51" t="s">
        <v>77</v>
      </c>
      <c r="C59" s="29" t="s">
        <v>120</v>
      </c>
      <c r="D59" s="60" t="s">
        <v>121</v>
      </c>
      <c r="E59" s="30">
        <v>188</v>
      </c>
      <c r="F59" s="11" t="s">
        <v>78</v>
      </c>
      <c r="G59" s="31">
        <v>45</v>
      </c>
      <c r="H59" s="31">
        <v>15.5</v>
      </c>
      <c r="I59" s="31">
        <v>20</v>
      </c>
      <c r="J59" s="31">
        <v>0</v>
      </c>
      <c r="K59" s="31">
        <v>0</v>
      </c>
      <c r="L59" s="31">
        <v>0</v>
      </c>
    </row>
    <row r="60" spans="1:12" ht="148.5" customHeight="1" x14ac:dyDescent="0.2">
      <c r="A60" s="72" t="s">
        <v>235</v>
      </c>
      <c r="B60" s="51" t="s">
        <v>77</v>
      </c>
      <c r="C60" s="29" t="s">
        <v>151</v>
      </c>
      <c r="D60" s="60" t="s">
        <v>154</v>
      </c>
      <c r="E60" s="63" t="s">
        <v>152</v>
      </c>
      <c r="F60" s="20" t="s">
        <v>153</v>
      </c>
      <c r="G60" s="31">
        <v>150</v>
      </c>
      <c r="H60" s="31">
        <v>58.2</v>
      </c>
      <c r="I60" s="31">
        <v>105</v>
      </c>
      <c r="J60" s="31">
        <v>114.7</v>
      </c>
      <c r="K60" s="31">
        <v>116.7</v>
      </c>
      <c r="L60" s="31">
        <v>120.3</v>
      </c>
    </row>
    <row r="61" spans="1:12" x14ac:dyDescent="0.2">
      <c r="A61" s="51"/>
      <c r="B61" s="51"/>
      <c r="C61" s="27" t="s">
        <v>25</v>
      </c>
      <c r="D61" s="28" t="s">
        <v>26</v>
      </c>
      <c r="E61" s="2"/>
      <c r="F61" s="2"/>
      <c r="G61" s="16">
        <f t="shared" ref="G61:L61" si="10">G62+G104</f>
        <v>673824.10000000009</v>
      </c>
      <c r="H61" s="16">
        <f t="shared" si="10"/>
        <v>525679.30000000005</v>
      </c>
      <c r="I61" s="16">
        <f t="shared" si="10"/>
        <v>673824.10000000009</v>
      </c>
      <c r="J61" s="16">
        <f t="shared" si="10"/>
        <v>592434.9</v>
      </c>
      <c r="K61" s="16">
        <f t="shared" si="10"/>
        <v>479386.30000000005</v>
      </c>
      <c r="L61" s="16">
        <f t="shared" si="10"/>
        <v>479496.89999999997</v>
      </c>
    </row>
    <row r="62" spans="1:12" ht="38.25" x14ac:dyDescent="0.2">
      <c r="A62" s="51"/>
      <c r="B62" s="51"/>
      <c r="C62" s="6" t="s">
        <v>27</v>
      </c>
      <c r="D62" s="36" t="s">
        <v>28</v>
      </c>
      <c r="E62" s="3"/>
      <c r="F62" s="3"/>
      <c r="G62" s="12">
        <f t="shared" ref="G62:L62" si="11">G63+G66+G88+G99</f>
        <v>676360.3</v>
      </c>
      <c r="H62" s="12">
        <f t="shared" si="11"/>
        <v>528215.5</v>
      </c>
      <c r="I62" s="12">
        <f t="shared" si="11"/>
        <v>676360.3</v>
      </c>
      <c r="J62" s="12">
        <f t="shared" si="11"/>
        <v>592434.9</v>
      </c>
      <c r="K62" s="12">
        <f t="shared" si="11"/>
        <v>479386.30000000005</v>
      </c>
      <c r="L62" s="12">
        <f t="shared" si="11"/>
        <v>479496.89999999997</v>
      </c>
    </row>
    <row r="63" spans="1:12" s="53" customFormat="1" ht="29.25" customHeight="1" x14ac:dyDescent="0.2">
      <c r="A63" s="52"/>
      <c r="B63" s="52"/>
      <c r="C63" s="6" t="s">
        <v>91</v>
      </c>
      <c r="D63" s="36" t="s">
        <v>29</v>
      </c>
      <c r="E63" s="3"/>
      <c r="F63" s="3"/>
      <c r="G63" s="12">
        <f>SUM(G64:G65)</f>
        <v>124837.1</v>
      </c>
      <c r="H63" s="12">
        <f t="shared" ref="H63:L63" si="12">SUM(H64:H65)</f>
        <v>105485.5</v>
      </c>
      <c r="I63" s="12">
        <f t="shared" si="12"/>
        <v>124837.1</v>
      </c>
      <c r="J63" s="12">
        <f t="shared" si="12"/>
        <v>133674.9</v>
      </c>
      <c r="K63" s="12">
        <f t="shared" si="12"/>
        <v>45439.3</v>
      </c>
      <c r="L63" s="12">
        <f t="shared" si="12"/>
        <v>38457.300000000003</v>
      </c>
    </row>
    <row r="64" spans="1:12" ht="114.75" x14ac:dyDescent="0.2">
      <c r="A64" s="72" t="s">
        <v>193</v>
      </c>
      <c r="B64" s="51" t="s">
        <v>80</v>
      </c>
      <c r="C64" s="19" t="s">
        <v>92</v>
      </c>
      <c r="D64" s="66" t="s">
        <v>159</v>
      </c>
      <c r="E64" s="20">
        <v>992</v>
      </c>
      <c r="F64" s="20" t="s">
        <v>180</v>
      </c>
      <c r="G64" s="21">
        <v>67883.100000000006</v>
      </c>
      <c r="H64" s="21">
        <v>56569</v>
      </c>
      <c r="I64" s="21">
        <v>67883.100000000006</v>
      </c>
      <c r="J64" s="67">
        <v>74135.3</v>
      </c>
      <c r="K64" s="67">
        <v>45439.3</v>
      </c>
      <c r="L64" s="67">
        <v>38457.300000000003</v>
      </c>
    </row>
    <row r="65" spans="1:12" ht="114.75" x14ac:dyDescent="0.2">
      <c r="A65" s="72" t="s">
        <v>194</v>
      </c>
      <c r="B65" s="51" t="s">
        <v>80</v>
      </c>
      <c r="C65" s="19" t="s">
        <v>93</v>
      </c>
      <c r="D65" s="62" t="s">
        <v>81</v>
      </c>
      <c r="E65" s="20">
        <v>992</v>
      </c>
      <c r="F65" s="20" t="s">
        <v>180</v>
      </c>
      <c r="G65" s="21">
        <v>56954</v>
      </c>
      <c r="H65" s="21">
        <v>48916.5</v>
      </c>
      <c r="I65" s="21">
        <v>56954</v>
      </c>
      <c r="J65" s="67">
        <v>59539.6</v>
      </c>
      <c r="K65" s="67">
        <v>0</v>
      </c>
      <c r="L65" s="67">
        <v>0</v>
      </c>
    </row>
    <row r="66" spans="1:12" s="53" customFormat="1" ht="38.25" x14ac:dyDescent="0.2">
      <c r="A66" s="52"/>
      <c r="B66" s="52"/>
      <c r="C66" s="6" t="s">
        <v>156</v>
      </c>
      <c r="D66" s="54" t="s">
        <v>30</v>
      </c>
      <c r="E66" s="3"/>
      <c r="F66" s="3"/>
      <c r="G66" s="12">
        <f t="shared" ref="G66:L66" si="13">SUM(G67:G87)</f>
        <v>132721.60000000001</v>
      </c>
      <c r="H66" s="12">
        <f t="shared" si="13"/>
        <v>85515.8</v>
      </c>
      <c r="I66" s="12">
        <f t="shared" si="13"/>
        <v>132721.60000000001</v>
      </c>
      <c r="J66" s="12">
        <f t="shared" si="13"/>
        <v>50327.199999999997</v>
      </c>
      <c r="K66" s="12">
        <f t="shared" si="13"/>
        <v>25682.9</v>
      </c>
      <c r="L66" s="12">
        <f t="shared" si="13"/>
        <v>33250.299999999996</v>
      </c>
    </row>
    <row r="67" spans="1:12" ht="117.75" customHeight="1" x14ac:dyDescent="0.2">
      <c r="A67" s="72" t="s">
        <v>195</v>
      </c>
      <c r="B67" s="35" t="s">
        <v>80</v>
      </c>
      <c r="C67" s="19" t="s">
        <v>243</v>
      </c>
      <c r="D67" s="73" t="s">
        <v>244</v>
      </c>
      <c r="E67" s="18">
        <v>913</v>
      </c>
      <c r="F67" s="20" t="s">
        <v>71</v>
      </c>
      <c r="G67" s="21">
        <v>957</v>
      </c>
      <c r="H67" s="21">
        <v>957</v>
      </c>
      <c r="I67" s="21">
        <v>957</v>
      </c>
      <c r="J67" s="21">
        <v>0</v>
      </c>
      <c r="K67" s="21">
        <v>0</v>
      </c>
      <c r="L67" s="21">
        <v>0</v>
      </c>
    </row>
    <row r="68" spans="1:12" ht="127.5" x14ac:dyDescent="0.2">
      <c r="A68" s="72" t="s">
        <v>196</v>
      </c>
      <c r="B68" s="35" t="s">
        <v>80</v>
      </c>
      <c r="C68" s="19" t="s">
        <v>268</v>
      </c>
      <c r="D68" s="73" t="s">
        <v>299</v>
      </c>
      <c r="E68" s="18">
        <v>913</v>
      </c>
      <c r="F68" s="20" t="s">
        <v>71</v>
      </c>
      <c r="G68" s="21">
        <v>0</v>
      </c>
      <c r="H68" s="21">
        <v>0</v>
      </c>
      <c r="I68" s="21">
        <v>0</v>
      </c>
      <c r="J68" s="21">
        <v>0</v>
      </c>
      <c r="K68" s="21">
        <v>2163.1</v>
      </c>
      <c r="L68" s="21">
        <v>0</v>
      </c>
    </row>
    <row r="69" spans="1:12" ht="117.75" customHeight="1" x14ac:dyDescent="0.2">
      <c r="A69" s="72" t="s">
        <v>197</v>
      </c>
      <c r="B69" s="35" t="s">
        <v>80</v>
      </c>
      <c r="C69" s="19" t="s">
        <v>269</v>
      </c>
      <c r="D69" s="73" t="s">
        <v>300</v>
      </c>
      <c r="E69" s="18">
        <v>913</v>
      </c>
      <c r="F69" s="20" t="s">
        <v>71</v>
      </c>
      <c r="G69" s="21">
        <v>0</v>
      </c>
      <c r="H69" s="21">
        <v>0</v>
      </c>
      <c r="I69" s="21">
        <v>0</v>
      </c>
      <c r="J69" s="21">
        <v>1021.5</v>
      </c>
      <c r="K69" s="21">
        <v>1021.5</v>
      </c>
      <c r="L69" s="21">
        <v>1021.5</v>
      </c>
    </row>
    <row r="70" spans="1:12" ht="114.75" x14ac:dyDescent="0.2">
      <c r="A70" s="72" t="s">
        <v>198</v>
      </c>
      <c r="B70" s="35" t="s">
        <v>80</v>
      </c>
      <c r="C70" s="19" t="s">
        <v>115</v>
      </c>
      <c r="D70" s="35" t="s">
        <v>160</v>
      </c>
      <c r="E70" s="18">
        <v>913</v>
      </c>
      <c r="F70" s="20" t="s">
        <v>71</v>
      </c>
      <c r="G70" s="55">
        <v>1471.4</v>
      </c>
      <c r="H70" s="55">
        <v>1471.4</v>
      </c>
      <c r="I70" s="55">
        <v>1471.4</v>
      </c>
      <c r="J70" s="55">
        <v>0</v>
      </c>
      <c r="K70" s="55">
        <v>0</v>
      </c>
      <c r="L70" s="55">
        <v>0</v>
      </c>
    </row>
    <row r="71" spans="1:12" ht="114.75" x14ac:dyDescent="0.2">
      <c r="A71" s="72" t="s">
        <v>199</v>
      </c>
      <c r="B71" s="35" t="s">
        <v>80</v>
      </c>
      <c r="C71" s="19" t="s">
        <v>270</v>
      </c>
      <c r="D71" s="35" t="s">
        <v>301</v>
      </c>
      <c r="E71" s="18">
        <v>913</v>
      </c>
      <c r="F71" s="20" t="s">
        <v>71</v>
      </c>
      <c r="G71" s="55">
        <v>0</v>
      </c>
      <c r="H71" s="55">
        <v>0</v>
      </c>
      <c r="I71" s="55">
        <v>0</v>
      </c>
      <c r="J71" s="55">
        <v>3196.9</v>
      </c>
      <c r="K71" s="55">
        <v>0</v>
      </c>
      <c r="L71" s="55">
        <v>0</v>
      </c>
    </row>
    <row r="72" spans="1:12" ht="114.75" x14ac:dyDescent="0.2">
      <c r="A72" s="72" t="s">
        <v>236</v>
      </c>
      <c r="B72" s="35" t="s">
        <v>80</v>
      </c>
      <c r="C72" s="19" t="s">
        <v>114</v>
      </c>
      <c r="D72" s="22" t="s">
        <v>272</v>
      </c>
      <c r="E72" s="18">
        <v>913</v>
      </c>
      <c r="F72" s="20" t="s">
        <v>71</v>
      </c>
      <c r="G72" s="21">
        <v>2840</v>
      </c>
      <c r="H72" s="21">
        <v>2705</v>
      </c>
      <c r="I72" s="21">
        <v>2840</v>
      </c>
      <c r="J72" s="21">
        <v>0</v>
      </c>
      <c r="K72" s="21">
        <v>0</v>
      </c>
      <c r="L72" s="21">
        <v>0</v>
      </c>
    </row>
    <row r="73" spans="1:12" ht="114.75" x14ac:dyDescent="0.2">
      <c r="A73" s="72" t="s">
        <v>237</v>
      </c>
      <c r="B73" s="35" t="s">
        <v>80</v>
      </c>
      <c r="C73" s="19" t="s">
        <v>303</v>
      </c>
      <c r="D73" s="37" t="s">
        <v>305</v>
      </c>
      <c r="E73" s="20">
        <v>913</v>
      </c>
      <c r="F73" s="20" t="s">
        <v>71</v>
      </c>
      <c r="G73" s="21">
        <v>0</v>
      </c>
      <c r="H73" s="21">
        <v>0</v>
      </c>
      <c r="I73" s="21">
        <v>0</v>
      </c>
      <c r="J73" s="21">
        <v>9713.1</v>
      </c>
      <c r="K73" s="21">
        <v>0</v>
      </c>
      <c r="L73" s="21">
        <v>0</v>
      </c>
    </row>
    <row r="74" spans="1:12" s="53" customFormat="1" ht="114.75" x14ac:dyDescent="0.2">
      <c r="A74" s="72" t="s">
        <v>238</v>
      </c>
      <c r="B74" s="35" t="s">
        <v>80</v>
      </c>
      <c r="C74" s="19" t="s">
        <v>144</v>
      </c>
      <c r="D74" s="37" t="s">
        <v>161</v>
      </c>
      <c r="E74" s="20">
        <v>913</v>
      </c>
      <c r="F74" s="20" t="s">
        <v>71</v>
      </c>
      <c r="G74" s="21">
        <v>5918.3</v>
      </c>
      <c r="H74" s="21">
        <v>4148.7</v>
      </c>
      <c r="I74" s="21">
        <v>5918.3</v>
      </c>
      <c r="J74" s="21">
        <v>6041</v>
      </c>
      <c r="K74" s="21">
        <v>6014</v>
      </c>
      <c r="L74" s="21">
        <v>6548</v>
      </c>
    </row>
    <row r="75" spans="1:12" s="53" customFormat="1" ht="114.75" x14ac:dyDescent="0.2">
      <c r="A75" s="72" t="s">
        <v>239</v>
      </c>
      <c r="B75" s="35" t="s">
        <v>80</v>
      </c>
      <c r="C75" s="19" t="s">
        <v>162</v>
      </c>
      <c r="D75" s="23" t="s">
        <v>163</v>
      </c>
      <c r="E75" s="20">
        <v>992</v>
      </c>
      <c r="F75" s="20" t="s">
        <v>180</v>
      </c>
      <c r="G75" s="21">
        <v>1700</v>
      </c>
      <c r="H75" s="21">
        <v>1700</v>
      </c>
      <c r="I75" s="21">
        <v>1700</v>
      </c>
      <c r="J75" s="21">
        <v>0</v>
      </c>
      <c r="K75" s="21">
        <v>0</v>
      </c>
      <c r="L75" s="21">
        <v>0</v>
      </c>
    </row>
    <row r="76" spans="1:12" s="53" customFormat="1" ht="114.75" x14ac:dyDescent="0.2">
      <c r="A76" s="72" t="s">
        <v>289</v>
      </c>
      <c r="B76" s="35" t="s">
        <v>80</v>
      </c>
      <c r="C76" s="19" t="s">
        <v>245</v>
      </c>
      <c r="D76" s="37" t="s">
        <v>273</v>
      </c>
      <c r="E76" s="20">
        <v>901</v>
      </c>
      <c r="F76" s="20" t="s">
        <v>181</v>
      </c>
      <c r="G76" s="21">
        <v>1674.6</v>
      </c>
      <c r="H76" s="21">
        <v>0</v>
      </c>
      <c r="I76" s="21">
        <v>1674.6</v>
      </c>
      <c r="J76" s="21">
        <v>0</v>
      </c>
      <c r="K76" s="21">
        <v>0</v>
      </c>
      <c r="L76" s="21">
        <v>0</v>
      </c>
    </row>
    <row r="77" spans="1:12" s="53" customFormat="1" ht="114.75" x14ac:dyDescent="0.2">
      <c r="A77" s="72" t="s">
        <v>290</v>
      </c>
      <c r="B77" s="35" t="s">
        <v>80</v>
      </c>
      <c r="C77" s="19" t="s">
        <v>95</v>
      </c>
      <c r="D77" s="23" t="s">
        <v>164</v>
      </c>
      <c r="E77" s="20">
        <v>992</v>
      </c>
      <c r="F77" s="20" t="s">
        <v>180</v>
      </c>
      <c r="G77" s="21">
        <v>271.39999999999998</v>
      </c>
      <c r="H77" s="21">
        <v>271.39999999999998</v>
      </c>
      <c r="I77" s="21">
        <v>271.39999999999998</v>
      </c>
      <c r="J77" s="21">
        <v>140.5</v>
      </c>
      <c r="K77" s="21">
        <v>0</v>
      </c>
      <c r="L77" s="21">
        <v>0</v>
      </c>
    </row>
    <row r="78" spans="1:12" ht="114.75" x14ac:dyDescent="0.2">
      <c r="A78" s="72" t="s">
        <v>291</v>
      </c>
      <c r="B78" s="35" t="s">
        <v>80</v>
      </c>
      <c r="C78" s="19" t="s">
        <v>96</v>
      </c>
      <c r="D78" s="22" t="s">
        <v>158</v>
      </c>
      <c r="E78" s="20">
        <v>901</v>
      </c>
      <c r="F78" s="20" t="s">
        <v>181</v>
      </c>
      <c r="G78" s="21">
        <v>1025.5999999999999</v>
      </c>
      <c r="H78" s="21">
        <v>75.599999999999994</v>
      </c>
      <c r="I78" s="21">
        <v>1025.5999999999999</v>
      </c>
      <c r="J78" s="21">
        <v>0</v>
      </c>
      <c r="K78" s="21">
        <v>0</v>
      </c>
      <c r="L78" s="21">
        <v>0</v>
      </c>
    </row>
    <row r="79" spans="1:12" s="53" customFormat="1" ht="114.75" x14ac:dyDescent="0.2">
      <c r="A79" s="72" t="s">
        <v>292</v>
      </c>
      <c r="B79" s="35" t="s">
        <v>80</v>
      </c>
      <c r="C79" s="18" t="s">
        <v>116</v>
      </c>
      <c r="D79" s="35" t="s">
        <v>157</v>
      </c>
      <c r="E79" s="20">
        <v>901</v>
      </c>
      <c r="F79" s="20" t="s">
        <v>181</v>
      </c>
      <c r="G79" s="21">
        <v>692.8</v>
      </c>
      <c r="H79" s="21">
        <v>692.8</v>
      </c>
      <c r="I79" s="21">
        <v>692.8</v>
      </c>
      <c r="J79" s="21">
        <v>114.1</v>
      </c>
      <c r="K79" s="21">
        <v>0</v>
      </c>
      <c r="L79" s="21">
        <v>0</v>
      </c>
    </row>
    <row r="80" spans="1:12" s="53" customFormat="1" ht="114.75" x14ac:dyDescent="0.2">
      <c r="A80" s="72" t="s">
        <v>293</v>
      </c>
      <c r="B80" s="35" t="s">
        <v>80</v>
      </c>
      <c r="C80" s="19" t="s">
        <v>259</v>
      </c>
      <c r="D80" s="37" t="s">
        <v>260</v>
      </c>
      <c r="E80" s="20">
        <v>901</v>
      </c>
      <c r="F80" s="20" t="s">
        <v>181</v>
      </c>
      <c r="G80" s="21">
        <v>890.5</v>
      </c>
      <c r="H80" s="21">
        <v>515.4</v>
      </c>
      <c r="I80" s="21">
        <v>890.5</v>
      </c>
      <c r="J80" s="21">
        <v>0</v>
      </c>
      <c r="K80" s="21">
        <v>0</v>
      </c>
      <c r="L80" s="21">
        <v>0</v>
      </c>
    </row>
    <row r="81" spans="1:13" s="53" customFormat="1" ht="114.75" x14ac:dyDescent="0.2">
      <c r="A81" s="72" t="s">
        <v>304</v>
      </c>
      <c r="B81" s="35" t="s">
        <v>80</v>
      </c>
      <c r="C81" s="18" t="s">
        <v>246</v>
      </c>
      <c r="D81" s="35" t="s">
        <v>247</v>
      </c>
      <c r="E81" s="20">
        <v>913</v>
      </c>
      <c r="F81" s="20" t="s">
        <v>71</v>
      </c>
      <c r="G81" s="21">
        <v>50079.9</v>
      </c>
      <c r="H81" s="21">
        <v>27420.1</v>
      </c>
      <c r="I81" s="21">
        <v>50079.9</v>
      </c>
      <c r="J81" s="21">
        <v>0</v>
      </c>
      <c r="K81" s="21">
        <v>0</v>
      </c>
      <c r="L81" s="21">
        <v>9239.1</v>
      </c>
    </row>
    <row r="82" spans="1:13" s="53" customFormat="1" ht="114.75" x14ac:dyDescent="0.2">
      <c r="A82" s="72" t="s">
        <v>200</v>
      </c>
      <c r="B82" s="35" t="s">
        <v>80</v>
      </c>
      <c r="C82" s="19" t="s">
        <v>94</v>
      </c>
      <c r="D82" s="37" t="s">
        <v>302</v>
      </c>
      <c r="E82" s="20">
        <v>901</v>
      </c>
      <c r="F82" s="20" t="s">
        <v>181</v>
      </c>
      <c r="G82" s="21">
        <v>2942.8</v>
      </c>
      <c r="H82" s="21">
        <v>2942.8</v>
      </c>
      <c r="I82" s="21">
        <v>2942.8</v>
      </c>
      <c r="J82" s="21">
        <v>484.6</v>
      </c>
      <c r="K82" s="21">
        <v>85.1</v>
      </c>
      <c r="L82" s="21">
        <v>85.1</v>
      </c>
      <c r="M82" s="69"/>
    </row>
    <row r="83" spans="1:13" s="53" customFormat="1" ht="114.75" x14ac:dyDescent="0.2">
      <c r="A83" s="72" t="s">
        <v>201</v>
      </c>
      <c r="B83" s="35" t="s">
        <v>80</v>
      </c>
      <c r="C83" s="19" t="s">
        <v>94</v>
      </c>
      <c r="D83" s="37" t="s">
        <v>302</v>
      </c>
      <c r="E83" s="20">
        <v>913</v>
      </c>
      <c r="F83" s="20" t="s">
        <v>71</v>
      </c>
      <c r="G83" s="21">
        <v>21585.4</v>
      </c>
      <c r="H83" s="21">
        <v>13045.4</v>
      </c>
      <c r="I83" s="21">
        <v>21585.4</v>
      </c>
      <c r="J83" s="21">
        <v>13730</v>
      </c>
      <c r="K83" s="21">
        <v>13216.7</v>
      </c>
      <c r="L83" s="21">
        <v>13174.1</v>
      </c>
    </row>
    <row r="84" spans="1:13" s="53" customFormat="1" ht="114.75" x14ac:dyDescent="0.2">
      <c r="A84" s="72" t="s">
        <v>202</v>
      </c>
      <c r="B84" s="35" t="s">
        <v>80</v>
      </c>
      <c r="C84" s="19" t="s">
        <v>165</v>
      </c>
      <c r="D84" s="37" t="s">
        <v>302</v>
      </c>
      <c r="E84" s="20">
        <v>992</v>
      </c>
      <c r="F84" s="20" t="s">
        <v>180</v>
      </c>
      <c r="G84" s="21">
        <v>39090</v>
      </c>
      <c r="H84" s="21">
        <v>28132.5</v>
      </c>
      <c r="I84" s="21">
        <v>39090</v>
      </c>
      <c r="J84" s="21">
        <v>15885.5</v>
      </c>
      <c r="K84" s="21">
        <v>3182.5</v>
      </c>
      <c r="L84" s="21">
        <v>3182.5</v>
      </c>
    </row>
    <row r="85" spans="1:13" s="53" customFormat="1" ht="114.75" x14ac:dyDescent="0.2">
      <c r="A85" s="72" t="s">
        <v>203</v>
      </c>
      <c r="B85" s="35" t="s">
        <v>80</v>
      </c>
      <c r="C85" s="19" t="s">
        <v>248</v>
      </c>
      <c r="D85" s="37" t="s">
        <v>167</v>
      </c>
      <c r="E85" s="20">
        <v>992</v>
      </c>
      <c r="F85" s="20" t="s">
        <v>180</v>
      </c>
      <c r="G85" s="21">
        <v>403</v>
      </c>
      <c r="H85" s="21">
        <v>403</v>
      </c>
      <c r="I85" s="21">
        <v>403</v>
      </c>
      <c r="J85" s="21">
        <v>0</v>
      </c>
      <c r="K85" s="21">
        <v>0</v>
      </c>
      <c r="L85" s="21">
        <v>0</v>
      </c>
    </row>
    <row r="86" spans="1:13" s="53" customFormat="1" ht="114.75" x14ac:dyDescent="0.2">
      <c r="A86" s="72" t="s">
        <v>240</v>
      </c>
      <c r="B86" s="35" t="s">
        <v>80</v>
      </c>
      <c r="C86" s="19" t="s">
        <v>249</v>
      </c>
      <c r="D86" s="37" t="s">
        <v>166</v>
      </c>
      <c r="E86" s="20">
        <v>992</v>
      </c>
      <c r="F86" s="20" t="s">
        <v>180</v>
      </c>
      <c r="G86" s="21">
        <v>969.9</v>
      </c>
      <c r="H86" s="21">
        <v>825.7</v>
      </c>
      <c r="I86" s="21">
        <v>969.9</v>
      </c>
      <c r="J86" s="21">
        <v>0</v>
      </c>
      <c r="K86" s="21">
        <v>0</v>
      </c>
      <c r="L86" s="21">
        <v>0</v>
      </c>
    </row>
    <row r="87" spans="1:13" s="53" customFormat="1" ht="114.75" x14ac:dyDescent="0.2">
      <c r="A87" s="72" t="s">
        <v>294</v>
      </c>
      <c r="B87" s="35" t="s">
        <v>80</v>
      </c>
      <c r="C87" s="19" t="s">
        <v>250</v>
      </c>
      <c r="D87" s="37" t="s">
        <v>166</v>
      </c>
      <c r="E87" s="20">
        <v>992</v>
      </c>
      <c r="F87" s="20" t="s">
        <v>180</v>
      </c>
      <c r="G87" s="21">
        <v>209</v>
      </c>
      <c r="H87" s="21">
        <v>209</v>
      </c>
      <c r="I87" s="21">
        <v>209</v>
      </c>
      <c r="J87" s="21">
        <v>0</v>
      </c>
      <c r="K87" s="21">
        <v>0</v>
      </c>
      <c r="L87" s="21">
        <v>0</v>
      </c>
    </row>
    <row r="88" spans="1:13" s="53" customFormat="1" ht="25.5" x14ac:dyDescent="0.2">
      <c r="A88" s="52"/>
      <c r="B88" s="52"/>
      <c r="C88" s="6" t="s">
        <v>168</v>
      </c>
      <c r="D88" s="14" t="s">
        <v>31</v>
      </c>
      <c r="E88" s="3"/>
      <c r="F88" s="3"/>
      <c r="G88" s="12">
        <f t="shared" ref="G88:L88" si="14">SUM(G89:G98)</f>
        <v>384705.7</v>
      </c>
      <c r="H88" s="12">
        <f t="shared" si="14"/>
        <v>311555.7</v>
      </c>
      <c r="I88" s="12">
        <f t="shared" si="14"/>
        <v>384705.7</v>
      </c>
      <c r="J88" s="12">
        <f t="shared" si="14"/>
        <v>383949.5</v>
      </c>
      <c r="K88" s="12">
        <f t="shared" si="14"/>
        <v>384092.7</v>
      </c>
      <c r="L88" s="12">
        <f t="shared" si="14"/>
        <v>383801.59999999998</v>
      </c>
    </row>
    <row r="89" spans="1:13" ht="114.75" x14ac:dyDescent="0.2">
      <c r="A89" s="72" t="s">
        <v>204</v>
      </c>
      <c r="B89" s="35" t="s">
        <v>80</v>
      </c>
      <c r="C89" s="19" t="s">
        <v>97</v>
      </c>
      <c r="D89" s="22" t="s">
        <v>169</v>
      </c>
      <c r="E89" s="20">
        <v>901</v>
      </c>
      <c r="F89" s="20" t="s">
        <v>181</v>
      </c>
      <c r="G89" s="21">
        <v>78550.7</v>
      </c>
      <c r="H89" s="21">
        <v>63590.3</v>
      </c>
      <c r="I89" s="21">
        <v>78550.7</v>
      </c>
      <c r="J89" s="21">
        <v>84227.1</v>
      </c>
      <c r="K89" s="21">
        <v>84227.1</v>
      </c>
      <c r="L89" s="21">
        <v>84227.1</v>
      </c>
    </row>
    <row r="90" spans="1:13" ht="114.75" x14ac:dyDescent="0.2">
      <c r="A90" s="72" t="s">
        <v>205</v>
      </c>
      <c r="B90" s="35" t="s">
        <v>80</v>
      </c>
      <c r="C90" s="19" t="s">
        <v>97</v>
      </c>
      <c r="D90" s="22" t="s">
        <v>169</v>
      </c>
      <c r="E90" s="20">
        <v>913</v>
      </c>
      <c r="F90" s="20" t="s">
        <v>71</v>
      </c>
      <c r="G90" s="21">
        <v>259252.7</v>
      </c>
      <c r="H90" s="21">
        <v>212075.3</v>
      </c>
      <c r="I90" s="21">
        <v>259252.7</v>
      </c>
      <c r="J90" s="21">
        <v>250975</v>
      </c>
      <c r="K90" s="21">
        <v>250983.6</v>
      </c>
      <c r="L90" s="21">
        <v>250975</v>
      </c>
    </row>
    <row r="91" spans="1:13" ht="114.75" x14ac:dyDescent="0.2">
      <c r="A91" s="72" t="s">
        <v>206</v>
      </c>
      <c r="B91" s="35" t="s">
        <v>80</v>
      </c>
      <c r="C91" s="19" t="s">
        <v>97</v>
      </c>
      <c r="D91" s="22" t="s">
        <v>169</v>
      </c>
      <c r="E91" s="20">
        <v>992</v>
      </c>
      <c r="F91" s="20" t="s">
        <v>180</v>
      </c>
      <c r="G91" s="21">
        <v>15511.7</v>
      </c>
      <c r="H91" s="21">
        <v>12926</v>
      </c>
      <c r="I91" s="21">
        <v>15511.7</v>
      </c>
      <c r="J91" s="21">
        <v>15446.2</v>
      </c>
      <c r="K91" s="21">
        <v>15487.5</v>
      </c>
      <c r="L91" s="21">
        <v>15549.8</v>
      </c>
    </row>
    <row r="92" spans="1:13" ht="114.75" x14ac:dyDescent="0.2">
      <c r="A92" s="72" t="s">
        <v>207</v>
      </c>
      <c r="B92" s="35" t="s">
        <v>80</v>
      </c>
      <c r="C92" s="19" t="s">
        <v>100</v>
      </c>
      <c r="D92" s="22" t="s">
        <v>274</v>
      </c>
      <c r="E92" s="20">
        <v>901</v>
      </c>
      <c r="F92" s="20" t="s">
        <v>181</v>
      </c>
      <c r="G92" s="21">
        <v>20563</v>
      </c>
      <c r="H92" s="21">
        <v>15420.8</v>
      </c>
      <c r="I92" s="21">
        <v>20563</v>
      </c>
      <c r="J92" s="21">
        <v>18402.7</v>
      </c>
      <c r="K92" s="21">
        <v>18402.7</v>
      </c>
      <c r="L92" s="21">
        <v>18402.7</v>
      </c>
    </row>
    <row r="93" spans="1:13" ht="114.75" x14ac:dyDescent="0.2">
      <c r="A93" s="72" t="s">
        <v>208</v>
      </c>
      <c r="B93" s="35" t="s">
        <v>80</v>
      </c>
      <c r="C93" s="19" t="s">
        <v>101</v>
      </c>
      <c r="D93" s="22" t="s">
        <v>170</v>
      </c>
      <c r="E93" s="20">
        <v>901</v>
      </c>
      <c r="F93" s="20" t="s">
        <v>181</v>
      </c>
      <c r="G93" s="21">
        <v>22.5</v>
      </c>
      <c r="H93" s="21">
        <v>17.3</v>
      </c>
      <c r="I93" s="21">
        <v>22.5</v>
      </c>
      <c r="J93" s="21">
        <v>23.8</v>
      </c>
      <c r="K93" s="21">
        <v>23.8</v>
      </c>
      <c r="L93" s="21">
        <v>23.8</v>
      </c>
    </row>
    <row r="94" spans="1:13" ht="114.75" x14ac:dyDescent="0.2">
      <c r="A94" s="72" t="s">
        <v>241</v>
      </c>
      <c r="B94" s="35" t="s">
        <v>80</v>
      </c>
      <c r="C94" s="19" t="s">
        <v>101</v>
      </c>
      <c r="D94" s="22" t="s">
        <v>170</v>
      </c>
      <c r="E94" s="20">
        <v>992</v>
      </c>
      <c r="F94" s="20" t="s">
        <v>180</v>
      </c>
      <c r="G94" s="21">
        <v>2999.7</v>
      </c>
      <c r="H94" s="21">
        <v>1424.9</v>
      </c>
      <c r="I94" s="21">
        <v>2999.7</v>
      </c>
      <c r="J94" s="21">
        <v>5284.3</v>
      </c>
      <c r="K94" s="21">
        <v>5284.3</v>
      </c>
      <c r="L94" s="21">
        <v>5277.4</v>
      </c>
    </row>
    <row r="95" spans="1:13" ht="114.75" x14ac:dyDescent="0.2">
      <c r="A95" s="72" t="s">
        <v>295</v>
      </c>
      <c r="B95" s="35" t="s">
        <v>80</v>
      </c>
      <c r="C95" s="19" t="s">
        <v>99</v>
      </c>
      <c r="D95" s="22" t="s">
        <v>174</v>
      </c>
      <c r="E95" s="20">
        <v>992</v>
      </c>
      <c r="F95" s="20" t="s">
        <v>180</v>
      </c>
      <c r="G95" s="21">
        <v>1725.7</v>
      </c>
      <c r="H95" s="21">
        <v>1367</v>
      </c>
      <c r="I95" s="21">
        <v>1725.7</v>
      </c>
      <c r="J95" s="21">
        <v>1975.8</v>
      </c>
      <c r="K95" s="21">
        <v>2069.1</v>
      </c>
      <c r="L95" s="21">
        <v>2145.1</v>
      </c>
    </row>
    <row r="96" spans="1:13" ht="114.75" x14ac:dyDescent="0.2">
      <c r="A96" s="72" t="s">
        <v>296</v>
      </c>
      <c r="B96" s="35" t="s">
        <v>80</v>
      </c>
      <c r="C96" s="19" t="s">
        <v>98</v>
      </c>
      <c r="D96" s="62" t="s">
        <v>171</v>
      </c>
      <c r="E96" s="20">
        <v>901</v>
      </c>
      <c r="F96" s="20" t="s">
        <v>181</v>
      </c>
      <c r="G96" s="21">
        <v>80</v>
      </c>
      <c r="H96" s="21">
        <v>24.9</v>
      </c>
      <c r="I96" s="21">
        <v>80</v>
      </c>
      <c r="J96" s="21">
        <v>2.2000000000000002</v>
      </c>
      <c r="K96" s="21">
        <v>2.2000000000000002</v>
      </c>
      <c r="L96" s="21">
        <v>1.9</v>
      </c>
    </row>
    <row r="97" spans="1:12" ht="114.75" x14ac:dyDescent="0.2">
      <c r="A97" s="72" t="s">
        <v>297</v>
      </c>
      <c r="B97" s="35" t="s">
        <v>80</v>
      </c>
      <c r="C97" s="19" t="s">
        <v>172</v>
      </c>
      <c r="D97" s="22" t="s">
        <v>173</v>
      </c>
      <c r="E97" s="20">
        <v>913</v>
      </c>
      <c r="F97" s="20" t="s">
        <v>71</v>
      </c>
      <c r="G97" s="21">
        <v>1137.0999999999999</v>
      </c>
      <c r="H97" s="21">
        <v>853.8</v>
      </c>
      <c r="I97" s="21">
        <v>1137.0999999999999</v>
      </c>
      <c r="J97" s="21">
        <v>0</v>
      </c>
      <c r="K97" s="21">
        <v>0</v>
      </c>
      <c r="L97" s="21">
        <v>0</v>
      </c>
    </row>
    <row r="98" spans="1:12" ht="114.75" x14ac:dyDescent="0.2">
      <c r="A98" s="72" t="s">
        <v>298</v>
      </c>
      <c r="B98" s="35" t="s">
        <v>80</v>
      </c>
      <c r="C98" s="19" t="s">
        <v>271</v>
      </c>
      <c r="D98" s="35" t="s">
        <v>275</v>
      </c>
      <c r="E98" s="20">
        <v>901</v>
      </c>
      <c r="F98" s="20" t="s">
        <v>181</v>
      </c>
      <c r="G98" s="21">
        <v>4862.6000000000004</v>
      </c>
      <c r="H98" s="21">
        <v>3855.4</v>
      </c>
      <c r="I98" s="21">
        <v>4862.6000000000004</v>
      </c>
      <c r="J98" s="21">
        <v>7612.4</v>
      </c>
      <c r="K98" s="21">
        <v>7612.4</v>
      </c>
      <c r="L98" s="21">
        <v>7198.8</v>
      </c>
    </row>
    <row r="99" spans="1:12" s="53" customFormat="1" x14ac:dyDescent="0.2">
      <c r="A99" s="52"/>
      <c r="B99" s="52"/>
      <c r="C99" s="6" t="s">
        <v>175</v>
      </c>
      <c r="D99" s="39" t="s">
        <v>32</v>
      </c>
      <c r="E99" s="40"/>
      <c r="F99" s="40"/>
      <c r="G99" s="41">
        <f>SUM(G100:G103)</f>
        <v>34095.899999999994</v>
      </c>
      <c r="H99" s="41">
        <f t="shared" ref="H99:L99" si="15">SUM(H100:H103)</f>
        <v>25658.500000000004</v>
      </c>
      <c r="I99" s="41">
        <f t="shared" si="15"/>
        <v>34095.899999999994</v>
      </c>
      <c r="J99" s="41">
        <f t="shared" si="15"/>
        <v>24483.3</v>
      </c>
      <c r="K99" s="41">
        <f t="shared" si="15"/>
        <v>24171.399999999998</v>
      </c>
      <c r="L99" s="41">
        <f t="shared" si="15"/>
        <v>23987.7</v>
      </c>
    </row>
    <row r="100" spans="1:12" ht="114.75" x14ac:dyDescent="0.2">
      <c r="A100" s="72" t="s">
        <v>209</v>
      </c>
      <c r="B100" s="35" t="s">
        <v>80</v>
      </c>
      <c r="C100" s="19" t="s">
        <v>102</v>
      </c>
      <c r="D100" s="22" t="s">
        <v>178</v>
      </c>
      <c r="E100" s="24" t="s">
        <v>177</v>
      </c>
      <c r="F100" s="20" t="s">
        <v>180</v>
      </c>
      <c r="G100" s="25">
        <v>4290.8999999999996</v>
      </c>
      <c r="H100" s="25">
        <v>3575.7</v>
      </c>
      <c r="I100" s="25">
        <v>4290.8999999999996</v>
      </c>
      <c r="J100" s="21">
        <v>4290.8999999999996</v>
      </c>
      <c r="K100" s="21">
        <v>4290.8999999999996</v>
      </c>
      <c r="L100" s="21">
        <v>4290.8999999999996</v>
      </c>
    </row>
    <row r="101" spans="1:12" ht="133.5" customHeight="1" x14ac:dyDescent="0.2">
      <c r="A101" s="72" t="s">
        <v>210</v>
      </c>
      <c r="B101" s="35" t="s">
        <v>80</v>
      </c>
      <c r="C101" s="19" t="s">
        <v>145</v>
      </c>
      <c r="D101" s="22" t="s">
        <v>176</v>
      </c>
      <c r="E101" s="24" t="s">
        <v>113</v>
      </c>
      <c r="F101" s="20" t="s">
        <v>71</v>
      </c>
      <c r="G101" s="25">
        <v>17295.8</v>
      </c>
      <c r="H101" s="25">
        <v>14435.2</v>
      </c>
      <c r="I101" s="25">
        <v>17295.8</v>
      </c>
      <c r="J101" s="21">
        <v>17460.7</v>
      </c>
      <c r="K101" s="21">
        <v>17148.8</v>
      </c>
      <c r="L101" s="21">
        <v>16965.099999999999</v>
      </c>
    </row>
    <row r="102" spans="1:12" ht="114.75" x14ac:dyDescent="0.2">
      <c r="A102" s="72" t="s">
        <v>211</v>
      </c>
      <c r="B102" s="35" t="s">
        <v>80</v>
      </c>
      <c r="C102" s="19" t="s">
        <v>103</v>
      </c>
      <c r="D102" s="22" t="s">
        <v>83</v>
      </c>
      <c r="E102" s="24" t="s">
        <v>113</v>
      </c>
      <c r="F102" s="20" t="s">
        <v>71</v>
      </c>
      <c r="G102" s="25">
        <v>11714</v>
      </c>
      <c r="H102" s="25">
        <v>7033.9</v>
      </c>
      <c r="I102" s="25">
        <v>11714</v>
      </c>
      <c r="J102" s="21">
        <v>2681.7</v>
      </c>
      <c r="K102" s="21">
        <v>2681.7</v>
      </c>
      <c r="L102" s="21">
        <v>2681.7</v>
      </c>
    </row>
    <row r="103" spans="1:12" ht="114.75" x14ac:dyDescent="0.2">
      <c r="A103" s="72" t="s">
        <v>242</v>
      </c>
      <c r="B103" s="35" t="s">
        <v>80</v>
      </c>
      <c r="C103" s="19" t="s">
        <v>103</v>
      </c>
      <c r="D103" s="22" t="s">
        <v>83</v>
      </c>
      <c r="E103" s="24" t="s">
        <v>177</v>
      </c>
      <c r="F103" s="20" t="s">
        <v>180</v>
      </c>
      <c r="G103" s="25">
        <v>795.2</v>
      </c>
      <c r="H103" s="25">
        <v>613.70000000000005</v>
      </c>
      <c r="I103" s="25">
        <v>795.2</v>
      </c>
      <c r="J103" s="25">
        <v>50</v>
      </c>
      <c r="K103" s="25">
        <v>50</v>
      </c>
      <c r="L103" s="25">
        <v>50</v>
      </c>
    </row>
    <row r="104" spans="1:12" s="53" customFormat="1" ht="51" x14ac:dyDescent="0.2">
      <c r="A104" s="52"/>
      <c r="B104" s="56"/>
      <c r="C104" s="6" t="s">
        <v>85</v>
      </c>
      <c r="D104" s="42" t="s">
        <v>86</v>
      </c>
      <c r="E104" s="43"/>
      <c r="F104" s="3"/>
      <c r="G104" s="41">
        <f>SUM(G105:G108)</f>
        <v>-2536.1999999999998</v>
      </c>
      <c r="H104" s="41">
        <f t="shared" ref="H104:L104" si="16">SUM(H105:H108)</f>
        <v>-2536.1999999999998</v>
      </c>
      <c r="I104" s="41">
        <f t="shared" si="16"/>
        <v>-2536.1999999999998</v>
      </c>
      <c r="J104" s="41">
        <f t="shared" si="16"/>
        <v>0</v>
      </c>
      <c r="K104" s="41">
        <f t="shared" si="16"/>
        <v>0</v>
      </c>
      <c r="L104" s="41">
        <f t="shared" si="16"/>
        <v>0</v>
      </c>
    </row>
    <row r="105" spans="1:12" ht="127.5" x14ac:dyDescent="0.2">
      <c r="A105" s="72" t="s">
        <v>253</v>
      </c>
      <c r="B105" s="37" t="s">
        <v>87</v>
      </c>
      <c r="C105" s="19" t="s">
        <v>251</v>
      </c>
      <c r="D105" s="38" t="s">
        <v>252</v>
      </c>
      <c r="E105" s="24" t="s">
        <v>113</v>
      </c>
      <c r="F105" s="20" t="s">
        <v>71</v>
      </c>
      <c r="G105" s="25">
        <v>-150</v>
      </c>
      <c r="H105" s="25">
        <v>-150</v>
      </c>
      <c r="I105" s="25">
        <v>-150</v>
      </c>
      <c r="J105" s="21">
        <v>0</v>
      </c>
      <c r="K105" s="21">
        <v>0</v>
      </c>
      <c r="L105" s="21">
        <v>0</v>
      </c>
    </row>
    <row r="106" spans="1:12" ht="127.5" x14ac:dyDescent="0.2">
      <c r="A106" s="72" t="s">
        <v>256</v>
      </c>
      <c r="B106" s="37" t="s">
        <v>87</v>
      </c>
      <c r="C106" s="19" t="s">
        <v>254</v>
      </c>
      <c r="D106" s="38" t="s">
        <v>255</v>
      </c>
      <c r="E106" s="24" t="s">
        <v>113</v>
      </c>
      <c r="F106" s="20" t="s">
        <v>71</v>
      </c>
      <c r="G106" s="25">
        <v>-21.6</v>
      </c>
      <c r="H106" s="25">
        <v>-21.6</v>
      </c>
      <c r="I106" s="25">
        <v>-21.6</v>
      </c>
      <c r="J106" s="21">
        <v>0</v>
      </c>
      <c r="K106" s="21">
        <v>0</v>
      </c>
      <c r="L106" s="21">
        <v>0</v>
      </c>
    </row>
    <row r="107" spans="1:12" ht="127.5" x14ac:dyDescent="0.2">
      <c r="A107" s="72" t="s">
        <v>257</v>
      </c>
      <c r="B107" s="37" t="s">
        <v>87</v>
      </c>
      <c r="C107" s="19" t="s">
        <v>104</v>
      </c>
      <c r="D107" s="38" t="s">
        <v>179</v>
      </c>
      <c r="E107" s="24" t="s">
        <v>79</v>
      </c>
      <c r="F107" s="20" t="s">
        <v>181</v>
      </c>
      <c r="G107" s="25">
        <v>-1117.4000000000001</v>
      </c>
      <c r="H107" s="25">
        <v>-1117.4000000000001</v>
      </c>
      <c r="I107" s="25">
        <v>-1117.4000000000001</v>
      </c>
      <c r="J107" s="21">
        <v>0</v>
      </c>
      <c r="K107" s="21">
        <v>0</v>
      </c>
      <c r="L107" s="21">
        <v>0</v>
      </c>
    </row>
    <row r="108" spans="1:12" ht="127.5" x14ac:dyDescent="0.2">
      <c r="A108" s="72" t="s">
        <v>258</v>
      </c>
      <c r="B108" s="37" t="s">
        <v>87</v>
      </c>
      <c r="C108" s="19" t="s">
        <v>104</v>
      </c>
      <c r="D108" s="38" t="s">
        <v>179</v>
      </c>
      <c r="E108" s="24" t="s">
        <v>113</v>
      </c>
      <c r="F108" s="20" t="s">
        <v>71</v>
      </c>
      <c r="G108" s="25">
        <v>-1247.2</v>
      </c>
      <c r="H108" s="25">
        <v>-1247.2</v>
      </c>
      <c r="I108" s="25">
        <v>-1247.2</v>
      </c>
      <c r="J108" s="21">
        <v>0</v>
      </c>
      <c r="K108" s="21">
        <v>0</v>
      </c>
      <c r="L108" s="21">
        <v>0</v>
      </c>
    </row>
    <row r="109" spans="1:12" s="53" customFormat="1" x14ac:dyDescent="0.2">
      <c r="A109" s="52"/>
      <c r="B109" s="52"/>
      <c r="C109" s="15"/>
      <c r="D109" s="5" t="s">
        <v>33</v>
      </c>
      <c r="E109" s="2"/>
      <c r="F109" s="2"/>
      <c r="G109" s="7">
        <f t="shared" ref="G109:K109" si="17">G9+G61</f>
        <v>759513.10000000009</v>
      </c>
      <c r="H109" s="7">
        <f t="shared" si="17"/>
        <v>606852.60000000009</v>
      </c>
      <c r="I109" s="7">
        <f t="shared" si="17"/>
        <v>764225.40000000014</v>
      </c>
      <c r="J109" s="7">
        <f t="shared" si="17"/>
        <v>680051.9</v>
      </c>
      <c r="K109" s="7">
        <f t="shared" si="17"/>
        <v>567396.30000000005</v>
      </c>
      <c r="L109" s="7">
        <f>L9+L61</f>
        <v>573688.89999999991</v>
      </c>
    </row>
    <row r="110" spans="1:12" x14ac:dyDescent="0.2">
      <c r="C110" s="17"/>
      <c r="D110" s="17"/>
      <c r="E110" s="17"/>
      <c r="F110" s="17"/>
      <c r="G110" s="17"/>
      <c r="H110" s="17"/>
      <c r="I110" s="17"/>
      <c r="J110" s="17"/>
      <c r="K110" s="17"/>
      <c r="L110" s="17"/>
    </row>
    <row r="111" spans="1:12" x14ac:dyDescent="0.2">
      <c r="D111" s="45"/>
      <c r="E111" s="45"/>
      <c r="F111" s="45"/>
      <c r="G111" s="45"/>
      <c r="H111" s="45"/>
      <c r="I111" s="45"/>
    </row>
    <row r="112" spans="1:12" x14ac:dyDescent="0.2">
      <c r="D112" s="45"/>
      <c r="E112" s="45"/>
      <c r="F112" s="45"/>
      <c r="G112" s="45"/>
      <c r="H112" s="45"/>
      <c r="I112" s="45"/>
    </row>
    <row r="113" spans="4:9" x14ac:dyDescent="0.2">
      <c r="D113" s="45"/>
      <c r="E113" s="45"/>
      <c r="F113" s="45"/>
      <c r="G113" s="45"/>
      <c r="H113" s="45"/>
      <c r="I113" s="45"/>
    </row>
    <row r="114" spans="4:9" x14ac:dyDescent="0.2">
      <c r="D114" s="45"/>
      <c r="E114" s="45"/>
      <c r="F114" s="45"/>
      <c r="G114" s="45"/>
      <c r="H114" s="45"/>
      <c r="I114" s="45"/>
    </row>
    <row r="115" spans="4:9" x14ac:dyDescent="0.2">
      <c r="D115" s="45"/>
      <c r="E115" s="45"/>
      <c r="F115" s="45"/>
      <c r="G115" s="45"/>
      <c r="H115" s="45"/>
      <c r="I115" s="45"/>
    </row>
    <row r="116" spans="4:9" x14ac:dyDescent="0.2">
      <c r="D116" s="45"/>
      <c r="E116" s="45"/>
      <c r="F116" s="45"/>
      <c r="G116" s="45"/>
      <c r="H116" s="45"/>
      <c r="I116" s="45"/>
    </row>
  </sheetData>
  <mergeCells count="11">
    <mergeCell ref="G2:L2"/>
    <mergeCell ref="C6:D6"/>
    <mergeCell ref="I6:I7"/>
    <mergeCell ref="K5:L5"/>
    <mergeCell ref="A3:L3"/>
    <mergeCell ref="A6:A7"/>
    <mergeCell ref="B6:B7"/>
    <mergeCell ref="E6:F6"/>
    <mergeCell ref="G6:G7"/>
    <mergeCell ref="H6:H7"/>
    <mergeCell ref="J6:L6"/>
  </mergeCells>
  <pageMargins left="0" right="0" top="0" bottom="0" header="0.31496062992125984" footer="0.31496062992125984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6" sqref="D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User-FO</dc:creator>
  <cp:lastModifiedBy>User-FO</cp:lastModifiedBy>
  <cp:lastPrinted>2022-12-27T08:34:46Z</cp:lastPrinted>
  <dcterms:created xsi:type="dcterms:W3CDTF">2016-11-11T05:12:09Z</dcterms:created>
  <dcterms:modified xsi:type="dcterms:W3CDTF">2023-01-13T06:03:31Z</dcterms:modified>
</cp:coreProperties>
</file>